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MariekeVaessen\Downloads\"/>
    </mc:Choice>
  </mc:AlternateContent>
  <xr:revisionPtr revIDLastSave="0" documentId="8_{1A479836-1A16-44F3-94A5-3BC780078AE4}" xr6:coauthVersionLast="47" xr6:coauthVersionMax="47" xr10:uidLastSave="{00000000-0000-0000-0000-000000000000}"/>
  <bookViews>
    <workbookView xWindow="-28920" yWindow="-120" windowWidth="29040" windowHeight="15840" activeTab="3" xr2:uid="{00000000-000D-0000-FFFF-FFFF00000000}"/>
  </bookViews>
  <sheets>
    <sheet name="Invulblad" sheetId="1" r:id="rId1"/>
    <sheet name="OPP-wijzer" sheetId="2" r:id="rId2"/>
    <sheet name="Landelijk doelgroepenmodel" sheetId="4" r:id="rId3"/>
    <sheet name="Toelichting" sheetId="5" r:id="rId4"/>
    <sheet name="Schoolstandaard" sheetId="3" state="hidden" r:id="rId5"/>
  </sheets>
  <definedNames>
    <definedName name="_ftn2" localSheetId="3">Toelichting!$C$20</definedName>
    <definedName name="_ftn4" localSheetId="3">Toelichting!$C$22</definedName>
    <definedName name="_ftn5" localSheetId="3">Toelichting!$C$23</definedName>
    <definedName name="_ftnref1" localSheetId="3">Toelichting!$C$11</definedName>
    <definedName name="_ftnref2" localSheetId="3">Toelichting!$C$13</definedName>
    <definedName name="_ftnref3" localSheetId="3">Toelichting!$C$12</definedName>
    <definedName name="_ftnref4" localSheetId="3">Toelichting!$C$14</definedName>
    <definedName name="_ftnref5" localSheetId="3">Toelichting!$C$16</definedName>
    <definedName name="_Toc167607793" localSheetId="3">Toelichting!$B$3</definedName>
    <definedName name="_Toc167607794" localSheetId="3">Toelichting!$B$4</definedName>
    <definedName name="_Toc167607799" localSheetId="3">Toelichting!$C$12</definedName>
    <definedName name="_Toc191200650" localSheetId="3">Toelichting!$B$4</definedName>
    <definedName name="_xlnm.Print_Area" localSheetId="0">Invulblad!$A$1:$L$19</definedName>
    <definedName name="_xlnm.Print_Area" localSheetId="2">'Landelijk doelgroepenmodel'!$B$1:$N$33</definedName>
    <definedName name="_xlnm.Print_Area" localSheetId="1">'OPP-wijzer'!$A$1:$M$75</definedName>
  </definedNames>
  <calcPr calcId="191028" iterateDelta="252"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C5" i="2"/>
  <c r="AM18" i="3"/>
  <c r="AM19" i="3"/>
  <c r="W55" i="3"/>
  <c r="R25" i="3"/>
  <c r="T25" i="3"/>
  <c r="AK19" i="3"/>
  <c r="AI19" i="3"/>
  <c r="AG19" i="3"/>
  <c r="AE19" i="3"/>
  <c r="AC19" i="3"/>
  <c r="AA19" i="3"/>
  <c r="Y19" i="3"/>
  <c r="W19" i="3"/>
  <c r="AK18" i="3"/>
  <c r="AI18" i="3"/>
  <c r="AG18" i="3"/>
  <c r="AE18" i="3"/>
  <c r="AC18" i="3"/>
  <c r="AA18" i="3"/>
  <c r="W18" i="3"/>
  <c r="Y18" i="3"/>
  <c r="D19" i="3"/>
  <c r="F19" i="3"/>
  <c r="H19" i="3"/>
  <c r="J19" i="3"/>
  <c r="L19" i="3"/>
  <c r="N19" i="3"/>
  <c r="P19" i="3"/>
  <c r="R19" i="3"/>
  <c r="T19" i="3"/>
  <c r="D20" i="3"/>
  <c r="F20" i="3"/>
  <c r="H20" i="3"/>
  <c r="J20" i="3"/>
  <c r="L20" i="3"/>
  <c r="N20" i="3"/>
  <c r="P20" i="3"/>
  <c r="R20" i="3"/>
  <c r="T20" i="3"/>
  <c r="D21" i="3"/>
  <c r="F21" i="3"/>
  <c r="H21" i="3"/>
  <c r="J21" i="3"/>
  <c r="L21" i="3"/>
  <c r="N21" i="3"/>
  <c r="P21" i="3"/>
  <c r="R21" i="3"/>
  <c r="T21" i="3"/>
  <c r="D22" i="3"/>
  <c r="F22" i="3"/>
  <c r="H22" i="3"/>
  <c r="J22" i="3"/>
  <c r="L22" i="3"/>
  <c r="N22" i="3"/>
  <c r="P22" i="3"/>
  <c r="R22" i="3"/>
  <c r="T22" i="3"/>
  <c r="D23" i="3"/>
  <c r="F23" i="3"/>
  <c r="H23" i="3"/>
  <c r="J23" i="3"/>
  <c r="L23" i="3"/>
  <c r="N23" i="3"/>
  <c r="P23" i="3"/>
  <c r="R23" i="3"/>
  <c r="T23" i="3"/>
  <c r="D24" i="3"/>
  <c r="F24" i="3"/>
  <c r="H24" i="3"/>
  <c r="J24" i="3"/>
  <c r="L24" i="3"/>
  <c r="N24" i="3"/>
  <c r="P24" i="3"/>
  <c r="R24" i="3"/>
  <c r="T24" i="3"/>
  <c r="D25" i="3"/>
  <c r="F25" i="3"/>
  <c r="H25" i="3"/>
  <c r="J25" i="3"/>
  <c r="L25" i="3"/>
  <c r="N25" i="3"/>
  <c r="P25" i="3"/>
  <c r="F18" i="3"/>
  <c r="H18" i="3"/>
  <c r="J18" i="3"/>
  <c r="L18" i="3"/>
  <c r="N18" i="3"/>
  <c r="P18" i="3"/>
  <c r="R18" i="3"/>
  <c r="T18" i="3"/>
  <c r="D18" i="3"/>
  <c r="D26" i="3"/>
  <c r="F26" i="3"/>
  <c r="H26" i="3"/>
  <c r="J26" i="3"/>
  <c r="L26" i="3"/>
  <c r="N26" i="3"/>
  <c r="P26" i="3"/>
  <c r="R26" i="3"/>
  <c r="T26" i="3"/>
  <c r="C4" i="2"/>
  <c r="T4" i="3"/>
  <c r="P4" i="3"/>
  <c r="J4" i="3"/>
  <c r="H4" i="3"/>
  <c r="N4" i="3"/>
  <c r="L4" i="3"/>
  <c r="F4" i="3"/>
  <c r="D4" i="3"/>
  <c r="M108" i="1"/>
  <c r="AK4" i="3"/>
  <c r="AI4" i="3"/>
  <c r="AG4" i="3"/>
  <c r="AE4" i="3"/>
  <c r="AC4" i="3"/>
  <c r="AA4" i="3"/>
  <c r="Y4" i="3"/>
  <c r="W4"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<sst xmlns="http://schemas.openxmlformats.org/spreadsheetml/2006/main" count="175" uniqueCount="94">
  <si>
    <t>Naam</t>
  </si>
  <si>
    <t>Geboortedatum</t>
  </si>
  <si>
    <t>Profiel</t>
  </si>
  <si>
    <t>Voortgang op de ZML-leerlijnen</t>
  </si>
  <si>
    <t>Leeftijd einde schooljaar</t>
  </si>
  <si>
    <t>DL</t>
  </si>
  <si>
    <t>-20</t>
  </si>
  <si>
    <t>-15</t>
  </si>
  <si>
    <t>-10</t>
  </si>
  <si>
    <t>-5</t>
  </si>
  <si>
    <t>0</t>
  </si>
  <si>
    <t>5</t>
  </si>
  <si>
    <t>10</t>
  </si>
  <si>
    <t>15</t>
  </si>
  <si>
    <t>20</t>
  </si>
  <si>
    <t>Technisch lezen</t>
  </si>
  <si>
    <t>Spelling</t>
  </si>
  <si>
    <t>Begrijpend lezen</t>
  </si>
  <si>
    <t>Getal en bewerking</t>
  </si>
  <si>
    <t>Meten, tijd en geld</t>
  </si>
  <si>
    <t>Mondelinge taal</t>
  </si>
  <si>
    <t>Sociaal gedrag</t>
  </si>
  <si>
    <t>Leren leren</t>
  </si>
  <si>
    <t>Niet-methodetoetsen</t>
  </si>
  <si>
    <t>FN toets</t>
  </si>
  <si>
    <t>CED</t>
  </si>
  <si>
    <t>M5</t>
  </si>
  <si>
    <t>M5E5</t>
  </si>
  <si>
    <t>E5</t>
  </si>
  <si>
    <t>E5M6</t>
  </si>
  <si>
    <t>E2M3</t>
  </si>
  <si>
    <t>M6</t>
  </si>
  <si>
    <t>M3</t>
  </si>
  <si>
    <t>M6E6</t>
  </si>
  <si>
    <t>Rekenen</t>
  </si>
  <si>
    <t>M3E3</t>
  </si>
  <si>
    <t>E6</t>
  </si>
  <si>
    <t>E3</t>
  </si>
  <si>
    <t>E6M7</t>
  </si>
  <si>
    <t>E3M4</t>
  </si>
  <si>
    <t>M7</t>
  </si>
  <si>
    <t>M4</t>
  </si>
  <si>
    <t>M7E7</t>
  </si>
  <si>
    <t>M4E4</t>
  </si>
  <si>
    <t>E7</t>
  </si>
  <si>
    <t>E4</t>
  </si>
  <si>
    <t>E8</t>
  </si>
  <si>
    <t>E4M5</t>
  </si>
  <si>
    <t>OPP-wijzer ZML  4-12 jaar</t>
  </si>
  <si>
    <t>Versie 2025</t>
  </si>
  <si>
    <t>Leerroute</t>
  </si>
  <si>
    <t xml:space="preserve">Handleiding OPP-wijzer ZML 4-12 jaar </t>
  </si>
  <si>
    <t>Versie</t>
  </si>
  <si>
    <t>Bron</t>
  </si>
  <si>
    <t>Inleiding</t>
  </si>
  <si>
    <r>
      <t>Voor alle leerlingen in het Gespecialiseerd (Basis) Onderwijs en voor leerlingen binnen het regulier basisonderwijs die naast de basisondersteuning ook extra ondersteuning krijgen, moet de school een ontwikkelingsperspectief (OPP) opstellen. 
Een OPP is in essentie een nuttig en noodzakelijk middel om planmatig, sturend en doelgericht te werken bij de leerlingen die extra ondersteuning nodig hebben. Een OPP bevat de bevorderende en belemmerende factoren die van invloed zijn op het onderwijs aan de leerling, een uitstroomperspectief en dat wat nodig is om dit te behalen, het handelingsdeel. De bedoeling is dat de school in samenwerking met de leerling en zijn ouders en vanuit hoge verwachtingen een passend aanbod biedt en evalueert. 1)
In het regulier basisonderwijs wordt de OPP-trap (zie www.opptrap.nl) gebruikt om de ontwikkeling van de leerling visueel weer te geven. De OPP-trap is daarmee een grote ondersteuning in de communicatie met ouders, leerlingen en leerkrachten. De ZML- leerlingen vormen slechts een kleine groep en vormen daarom enkel een smalle vlakke stroom binnen deze trap. Dit doet onvoldoende recht aan de groei die deze leerlingen doormaken. Er bleek in het werkveld behoefte aan een vergelijkbaar document voor ZML-leerlingen en dat is de OPP-wijzer ZML geworden.
De OPP-wijzer ZML is ontwikkeld door drs. Maura Dammers (</t>
    </r>
    <r>
      <rPr>
        <sz val="10"/>
        <rFont val="Verdanan"/>
      </rPr>
      <t>kinder- en jeugdpsycholoog/ schoolpsycholoog</t>
    </r>
    <r>
      <rPr>
        <sz val="10"/>
        <color theme="1"/>
        <rFont val="Verdanan"/>
      </rPr>
      <t>) en Marieke Vaessen MEd (intern begeleider de Klimop, ZML SO en VSO). Zij zijn net als de makers van de OPP- trap werkzaam voor Stichting Elan. 
De OPP-wijzer ZML is een aanvulling op de reguliere OPP-trap. De documenten kunnen naast elkaar gebruikt worden:
- de reguliere OPP-trap maakt inzichtelijk hoe de leerling zich ontwikkelt ten opzichte van leerlingen uit hetzelfde leerjaar. Wanneer een leerling zeer moeilijk leert, biedt de OPP-trap minder differentiatie
- de OPP-wijzer ZML maakt inzichtelijk hoe de leerling zich ontwikkelt ten opzichte van andere zeer moeilijk lerende leerlingen
Soms komt het voor dat een leerling zich grillig ontwikkelt en uitvalt of zich juist sterker ontwikkelt op een bepaalde leerlijn. In dat geval kan het helpend zijn om beide visualisaties naast elkaar te gebruiken om hier beter op te kunnen inzoomen. 
De OPP-wijzer ZML maakt inzichtelijk hoe de leerling zich ontwikkelt op het gebied van mondelinge taal, schriftelijke taal, rekenen, sociaal gedrag en leren leren. Vorderingen van de leerlingen worden hierbij afgezet tegen de eigen ontwikkeling, de ontwikkeling van andere ZML-leerlingen en de ontwikkeling van leerlingen die een gemiddelde ontwikkeling doormaken. De scores worden weergegeven in gekleurde leerroutes die zijn gebaseerd op het Landelijk Doelgroepenmodel en gerelateerd aan mogelijke vormen van voortgezet onderwijs. Aan de hand van de intelligentie, sociaal- emotionele ontwikkeling, executieve functies, communicatie, didactisch functioneren en de daarbij horende ondersteuningsbehoeften wordt in kaart gebracht welke leerroute qua aanbod en aanpak hierop aansluit. 2)</t>
    </r>
  </si>
  <si>
    <t>1) Handreiking Ontwikkelingsperspectief van Steunpunt Passend Onderwijs https://www.steunpuntpassendonderwijs-povo.nl/wp-content/uploads/2023/09/Handreiking-Ontwikkelingsperspectief-def.pdf
2) Het doelgroepenmodel kan bekeken worden op de site van www.gespecialiseerdonderwijs.nl  via deze link: https://doelgroepenmodel.nl/wp-content/uploads/sites/10/2024/02/Doelgroepenmodel-basisonderwijs-2023.pdf</t>
  </si>
  <si>
    <t>Hoe kun je de OPP-wijzer ZML inzetten?</t>
  </si>
  <si>
    <t xml:space="preserve">De OPP-wijzer ZML is een communicatiemiddel waarmee de voortgang met leerling, ouders en leerkracht besproken kan worden. Het biedt visuele ondersteuning bij:
- Het opstellen van het OPP
- Bij het monitoren en evalueren van het OPP
- De inhoudelijke invulling van het onderwijsaanbod; zijn er ontwikkelingsdomeinen waarvoor de leerling meer uitdaging of juist meer ondersteuning behoeft? 3)
De OPP-wijzer ZML is een handig hulpmiddel bij het vaststellen van de uitstroom-bestemming, omdat het zicht geeft op de algehele voortgang op de verschillende leerlijnen. Dit geeft informatie over de didactische vaardigheden van de leerling, maar ook over de werkhouding en sociale vaardigheden. Waar (in welke leerroute) zit de leerling qua ontwikkeling nu? En wat is dan de verwachte uitstroom? Dit kan beter voorspeld worden als er meer scores zijn behaald en er daarmee een duidelijker beeld ontstaat en hoe betrouwbaarder de inschatting. Hoe verder je vooruit probeert te kijken, hoe groter de onzekerheden.
Onderweg biedt de OPP- wijzer ZML houvast bij het bepalen van doelen voor de korte termijn. Welke functioneringsniveaus moeten er in de komende periode behaald worden om op koers te blijven of te komen richting de geplande uitstroombestemming? 4)
Het is belangrijk om te werken vanuit hoge verwachtingen. Uitdagende doelen voor leren, werkhouding, sociaal-emotionele ontwikkeling en gedrag zijn goed voor alle kinderen. Ook de leerlingen die extra ondersteuning nodig hebben, profiteren van hoge verwachtingen, zolang deze realistisch zijn. Hoe beter de kwaliteit van het onderwijs en de extra ondersteuning, hoe meer mogelijkheden en motivatie het kind heeft en hoe beter het ouders lukt om het onderwijs te ondersteunen, des te hoger de kans dat de ambitieuze doelen worden behaald.5) Met behulp van de OPP-wijzer ZML kan mede bepaald worden wat deze leerling aan ondersteuning nodig heeft om de geplande uitstroombestemming te bereiken. 
Inzet van de OPP- wijzer ZML kan tevens helpen om de leerling te betrekken bij zijn eigen ontwikkeling en daarmee bijdragen aan motivatie en inzet, zin in leren en welbevinden. 6)
Bij het bepalen van de uitstroombestemming is het van belang om alert te zijn op het gevaar op overschatting als alleen gekeken wordt naar wat de leerling kan en niet ook naar wat de leerling áánkan. Hierbij speelt draagkracht een belangrijke rol. Naast het kunnen is het aankunnen wezenlijk voor evenwichtige ontwikkeling.7) Het is daarom nodig om daarnaast ook te kijken naar de praktische vaardigheden waarover de leerling beschikt en die nodig zijn om in het dagelijks leven te kunnen functioneren, de gezondheid en de omgeving waarin de leerling zich bevindt. Tot slot dient ook de benodigde ondersteuning (variërend van leeftijdsadequaat tot zeer intensief) meegewogen te worden. </t>
  </si>
  <si>
    <r>
      <t xml:space="preserve">  
</t>
    </r>
    <r>
      <rPr>
        <sz val="8"/>
        <color theme="1"/>
        <rFont val="Verdana"/>
        <family val="2"/>
      </rPr>
      <t>3) Dit eerste deel is met toestemming overgenomen van www.opptrap.nl en verder aangevuld met informatie specifiek voor de OPP-wijzer ZML.
4)Pameijer, N., Jongbloed, J. (2019). Vooruitkijken met ontwikkelingsperspectief, JSW (10/ 2019). P. 33- p.35 
 5) Handreiking Ontwikkelingsperspectief van Steunpunt Passend Onderwijs 
https://www.steunpuntpassendonderwijs-povo.nl/wp-content/uploads/2023/09/Handreiking-Ontwikkelingsperspectief-def.pdf</t>
    </r>
    <r>
      <rPr>
        <sz val="9"/>
        <color theme="1"/>
        <rFont val="Verdana"/>
        <family val="2"/>
      </rPr>
      <t xml:space="preserve">
</t>
    </r>
    <r>
      <rPr>
        <sz val="8"/>
        <color theme="1"/>
        <rFont val="Verdana"/>
        <family val="2"/>
      </rPr>
      <t>6) Deci, E.L. &amp; Ryan, R.M. (2018). Self- determination Theory, Basic Psychological Needs in Motivation, Development and Welness, december 2018</t>
    </r>
    <r>
      <rPr>
        <sz val="9"/>
        <color theme="1"/>
        <rFont val="Verdana"/>
        <family val="2"/>
      </rPr>
      <t xml:space="preserve">
</t>
    </r>
    <r>
      <rPr>
        <sz val="8"/>
        <color theme="1"/>
        <rFont val="Verdana"/>
        <family val="2"/>
      </rPr>
      <t>7) Swyngedauw, S. (2023). Emotionele ontwikkeling binnen een schoolcontext. In: Morisse, F., Claes, L., Koedoot, P., De Neve, L. (red). De liefdevolle revolutie van Anton Dosen. (p. 209 – 218). ’s Hertogenbosch”Gompel &amp; Svacina</t>
    </r>
  </si>
  <si>
    <t>Wat geeft de OPP-wijzer weer?</t>
  </si>
  <si>
    <r>
      <t xml:space="preserve">De OPP-wijzer geeft de ontwikkeling weer van schriftelijke taal (technisch lezen, begrijpend lezen en spelling), rekenen (getal en bewerking, meten/tijd/geld), mondelinge taal, sociaal gedrag en leren leren. Tevens is er de mogelijkheid om een domein of leerlijn toe te voegen.  
De OPP-wijzer geeft alleen maar de ontwikkeling </t>
    </r>
    <r>
      <rPr>
        <i/>
        <sz val="10"/>
        <color theme="1"/>
        <rFont val="Verdanan"/>
      </rPr>
      <t>tot nu toe</t>
    </r>
    <r>
      <rPr>
        <sz val="10"/>
        <color theme="1"/>
        <rFont val="Verdanan"/>
      </rPr>
      <t xml:space="preserve"> weer. Het vaststellen van het uitstroomprofiel vergt ‘wikken en wegen’ en dat moeten betrokkenen zelf doen door de voor het onderwijs relevante factoren van de leerling en de onderwijsleer- en opvoedingssituatie te analyseren. Het is van belang te werken vanuit hoge verwachtingen. Het ontwikkelingsperspectief is immers niet alleen afhankelijk van het leerrendement tot nu toe, maar ook van bevorderende en belemmerende factoren van de leerling evenals de kwaliteit van het onderwijs en het onderwijsondersteunend gedrag van ouders.</t>
    </r>
  </si>
  <si>
    <t>Waarop zijn leerroutes en streefniveaus gebaseerd?</t>
  </si>
  <si>
    <t>Om de leerroutes naar de verschillende uitstroombestemmingen weer te geven is uitgegaan van de leerroutes van het Landelijk Doelgroepenmodel 8) een wegingskader met alle relevante perspectieven in het speciaal onderwijs.
De streefniveaus zijn gebaseerd op de leerstandaarden van de CED-leerlijnen ZML.9)  Deze streefniveaus zijn ook opgenomen bij de leerstandaarden in het Landelijk Doelgroepenmodel. In het werkveld wordt ook gebruik gemaakt van ZML-leerlijnen die niet ontworpen zijn door de CED-groep. Over het algemeen gebruiken deze organisaties wel dezelfde streefniveaus. Wanneer dit niet zo is, kan er contact opgenomen worden met Marieke Vaessen via de website. Zij zal dan meedenken welke omrekening mogelijk is. 
De CED-groep geeft bij de doorgaande leerlijnen (2018) lezen, spelling en rekenen de volgende vergelijking (zie hiernaast) tussen functioneringsniveaus en streefniveaus ZML.
Het Landelijk Doelgroepenmodel geeft alleen het beoogde niveau aan het eind van het SO. De ZML-scholen dienen daardoor zelf een schoolstandaard met streefniveaus per leerjaar vast te stellen. In het ontwerp van de OPP-wijzer heeft er een terugrekening plaatsgevonden van het beoogde niveau op 12-jarige leeftijd naar het verwachte niveau bij 4-jarige leeftijd. Dit is een beperking in de betrouwbaarheid van de OPP-wijzer en daarmee moet rekening worden gehouden bij de interpretatie. Met name bij de jonge leeftijden zijn de verschillen tussen de ontwikkeling van de leerlingen zo klein dat er onvoldoende een uitspraak gedaan kan worden volgens welke leerroute deze leerling zich ontwikkelt.</t>
  </si>
  <si>
    <t>8) www.doelgroepenmodel.nl 
9) www.leerlijnen.cedgroep.nl/so</t>
  </si>
  <si>
    <t>Werkwijze OPP-wijzer</t>
  </si>
  <si>
    <t xml:space="preserve">Men start met invullen van het eerste tabblad. Op het tweede tabblad wordt de OPP-wijzer zichtbaar en kan vanuit dit tabblad geprint worden. Het derde tabblad geeft het landelijk doelgroepenmodel visueel weer. </t>
  </si>
  <si>
    <t>Eerste tabblad 'Invulblad'</t>
  </si>
  <si>
    <r>
      <rPr>
        <i/>
        <u/>
        <sz val="10"/>
        <color theme="1"/>
        <rFont val="Verdanan"/>
      </rPr>
      <t>Gegevens</t>
    </r>
    <r>
      <rPr>
        <i/>
        <sz val="10"/>
        <color theme="1"/>
        <rFont val="Verdanan"/>
      </rPr>
      <t xml:space="preserve">
</t>
    </r>
    <r>
      <rPr>
        <sz val="10"/>
        <color theme="1"/>
        <rFont val="Verdanan"/>
      </rPr>
      <t>Eerst worden de gegevens van de leerling ingevuld.</t>
    </r>
    <r>
      <rPr>
        <i/>
        <sz val="10"/>
        <color theme="1"/>
        <rFont val="Verdanan"/>
      </rPr>
      <t xml:space="preserve">
</t>
    </r>
    <r>
      <rPr>
        <sz val="10"/>
        <color theme="1"/>
        <rFont val="Verdanan"/>
      </rPr>
      <t>Vul hier naam, geboortedatum (dd-mm-jjjj) en (beoogde) leerroute in.</t>
    </r>
    <r>
      <rPr>
        <i/>
        <sz val="10"/>
        <color theme="1"/>
        <rFont val="Verdanan"/>
      </rPr>
      <t xml:space="preserve">
</t>
    </r>
  </si>
  <si>
    <r>
      <rPr>
        <i/>
        <u/>
        <sz val="10"/>
        <color rgb="FF000000"/>
        <rFont val="Verdanan"/>
      </rPr>
      <t xml:space="preserve">Voortgang op de ZML-leerlijnen
</t>
    </r>
    <r>
      <rPr>
        <sz val="10"/>
        <color rgb="FF000000"/>
        <rFont val="Verdanan"/>
      </rPr>
      <t xml:space="preserve">In de eerste kolom staan de verschillende leerlijnen vermeld. In de onderste (witte) cel kunt u nog een leerlijn naar behoefte toevoegen. 
Bovenaan staan verschillende leeftijden. Hierbij wordt uitgegaan van de leeftijd van de leerling aan het einde van het schooljaar (31 juli). Is de leerling aan het eind van het schooljaar 7 jaar oud, dan worden de scores (mei/juni) voor dat schooljaar ingevoerd bij de kolom  ‘7’. Halverwege het schooljaar worden de scores ingevoerd in het witte vak ervoor. U kunt ook gebruik maken van de didactische leeftijden.
</t>
    </r>
    <r>
      <rPr>
        <sz val="10"/>
        <color rgb="FF0070C0"/>
        <rFont val="Verdanan"/>
      </rPr>
      <t xml:space="preserve">Voorbeeld: Sanne wordt in maart 7 jaar. Halverwege het schooljaar (bijvoorbeeld in januari) vult u de scores in de kolom tussen ‘6’ en ‘7’ in, dus bij DL 5. 
Aan het eind van het schooljaar vult u de scores in bij kolom ‘7’; oftewel bij DL 10. </t>
    </r>
    <r>
      <rPr>
        <sz val="10"/>
        <color rgb="FF000000"/>
        <rFont val="Verdanan"/>
      </rPr>
      <t xml:space="preserve">
In deze tabel worden de data ingevoerd die de voortgang op de ZML-leerlijnen weergeven. Sommige leerlingvolgsystemen geven al een kommagetal (bijvoorbeeld 6,4), dit kunt u dan invullen. 
Wanneer het leerlingvolgsysteem niet zelf een getal genereert kunt u hem zelf berekenen. Wanneer de leerling meer dan 75% van de doelen op een niveau behaalt, mag dit niveau als behaald worden gezien. Wanneer een leerling minder dan 75% van het niveau heeft behaald, kunt u de zwart/grijze tabel ernaast als houvast gebruiken. </t>
    </r>
    <r>
      <rPr>
        <i/>
        <sz val="10"/>
        <color rgb="FF000000"/>
        <rFont val="Verdanan"/>
      </rPr>
      <t xml:space="preserve">
</t>
    </r>
    <r>
      <rPr>
        <i/>
        <sz val="10"/>
        <color rgb="FF0070C0"/>
        <rFont val="Verdanan"/>
      </rPr>
      <t>Voorbeeld: Noah wordt in april 10 jaar en u vult de OPP-wijzer aan het einde van het schooljaar in. Jan haalt bij de leerlijn spelling op niveau 5 alle doelen, bij niveau 6 80% van de doelen en bij niveau 7 40% van de doelen. Dan vult u een 6,5 in. Aangezien u ervan kunt uitgaan dat niveau 6 behaald is en bij ‘40-70% van niveau 7’ een 6,5 wordt ingevuld.</t>
    </r>
  </si>
  <si>
    <t>Tweede tabblad 'OPP-wijzer'</t>
  </si>
  <si>
    <r>
      <t xml:space="preserve">Nadat alle scores zijn ingevuld op het invulblad, wordt de voortgang van de leerling op de verschillende leerlijnen visueel weergegeven op het tweede tabblad OPP-wijzer. 
In deze tabel is in de verschillende kleuren te zien hoe de leerling zich ontwikkelt en of dit in overeenstemming is met de beoogde leerroute. Er wordt op basis van de huidige ontwikkeling op de leerlijnen ook een voorlopige inschatting gemaakt van de verwachte uitstroombestemming richting het voortgezet onderwijs. Uiteraard geldt ook hier weer dat een uitstroombestemming niet enkel aan de voortgang op de leerlijnen wordt bepaald.
Houdt u er rekening mee dat op jonge leeftijd (ongeveer tot 8 jaar) de verschillen in de ontwikkeling dermate klein zijn dat er nog niet betrouwbaar vastgesteld kan worden volgens welke leerroute de leerling zich ontwikkelt.  
</t>
    </r>
    <r>
      <rPr>
        <i/>
        <u/>
        <sz val="10"/>
        <color theme="1"/>
        <rFont val="Verdana"/>
        <family val="2"/>
      </rPr>
      <t>Printen</t>
    </r>
    <r>
      <rPr>
        <sz val="10"/>
        <color theme="1"/>
        <rFont val="Verdana"/>
        <family val="2"/>
      </rPr>
      <t xml:space="preserve">
U kunt deze visual printen door naar ‘bestand’ te gaan en dan op afdrukken te klikken. </t>
    </r>
  </si>
  <si>
    <t>Derde tabblad 
'Landelijk Doelgroepenmodel'</t>
  </si>
  <si>
    <t xml:space="preserve">   www.doelgroepenmodel.nl</t>
  </si>
  <si>
    <t xml:space="preserve">Heb ik toestemming nodig om de OPP-wijzer te gebruiken? </t>
  </si>
  <si>
    <t>Resultaat</t>
  </si>
  <si>
    <t>OPP-wijzer</t>
  </si>
  <si>
    <t>Wit</t>
  </si>
  <si>
    <t>Leerroute 2</t>
  </si>
  <si>
    <t>Leerroute 3</t>
  </si>
  <si>
    <t>Leerroute 4</t>
  </si>
  <si>
    <t>Leerroute 5</t>
  </si>
  <si>
    <t>CITO</t>
  </si>
  <si>
    <t>landelijk doelgroepenmodel</t>
  </si>
  <si>
    <t>M1</t>
  </si>
  <si>
    <t>E1</t>
  </si>
  <si>
    <t>M2</t>
  </si>
  <si>
    <t>E2</t>
  </si>
  <si>
    <t>Leerroute 6</t>
  </si>
  <si>
    <t>Leerroute 7</t>
  </si>
  <si>
    <t>M8</t>
  </si>
  <si>
    <r>
      <t xml:space="preserve">Voortgang op de niet-methode toetsen
</t>
    </r>
    <r>
      <rPr>
        <sz val="10"/>
        <color rgb="FF000000"/>
        <rFont val="Verdanan"/>
      </rPr>
      <t xml:space="preserve">In de eerste kolom staan de verschillende toetsen vermeld. In de onderste (witte) cel kunt u nog een toets naar behoefte toevoegen.
Bovenaan staan verschillende leeftijden. Hierbij wordt uitgegaan van de leeftijd van de leerling aan het einde van het schooljaar (31 juli). Is de leerling aan het eind van het schooljaar 7 jaar oud, dan worden de scores (mei/juni) voor dat schooljaar ingevoerd bij de kolom  ‘7’. Halverwege het schooljaar worden de scores ingevoerd in het witte vak ervoor. U kunt ook gebruik maken van de didactische leeftijden
In deze tabel worden de data ingevoerd die de ontwikkeling op de niet-methode toetsen weergeven. In de zwart/grijze omrekentabel tabel ernaast kunt u aflezen welk getal u bij welk functioneringsniveau kunt noteren. </t>
    </r>
    <r>
      <rPr>
        <i/>
        <u/>
        <sz val="10"/>
        <color rgb="FF000000"/>
        <rFont val="Verdanan"/>
      </rPr>
      <t xml:space="preserve">
</t>
    </r>
    <r>
      <rPr>
        <i/>
        <sz val="10"/>
        <color theme="4"/>
        <rFont val="Verdanan"/>
      </rPr>
      <t>Voorbeeld: Jan heeft de CITO-toets spelling M4 gemaakt. De uitslag geeft een FN van E3 aan. Dan vult u een 7 in.</t>
    </r>
  </si>
  <si>
    <r>
      <t>Hier is het landelijk doelgroepenmodel visueel weergegeven.
Om de leerroutes naar de verschillende uitstroombestemmingen weer te geven is uitgegaan van de leerleerroutes van het Landelijk Doelgroepenmodel.</t>
    </r>
    <r>
      <rPr>
        <sz val="8"/>
        <color theme="1"/>
        <rFont val="Verdana"/>
        <family val="2"/>
      </rPr>
      <t>8)</t>
    </r>
    <r>
      <rPr>
        <sz val="10"/>
        <color theme="1"/>
        <rFont val="Verdana"/>
        <family val="2"/>
      </rPr>
      <t xml:space="preserve"> Dit model is een wegingskader met alle relevante perspectieven in het speciaal onderwijs.
In de weergave op dit tabblad is in één oogopslag te zien hoe de leerroute waarbinnen de leerling zich ontwikkelt, zich verhoudt tot andere leerleerroutes. 
Het Landelijk Doelgroepenmodel geeft alleen het beoogde niveau aan het eind van het SO. De ZML-scholen dienen daardoor zelf een schoolstandaard met streefniveaus per leerjaar vast te stellen. In het ontwerp van de OPP-wijzer heeft er een terugrekening plaatsgevonden van het beoogde niveau op 12-jarige leeftijd naar het verwachte niveau bij 4-jarige leeftijd. Dit is een beperking in de betrouwbaarheid van de OPP-wijzer en daarmee moet rekening worden gehouden bij de interpretatie.</t>
    </r>
  </si>
  <si>
    <t>De OPP-wijzer ZML is ontwikkeld als hulpmiddel in de communicatie over het OPP van een individuele leerling en mag kosteloos gebruikt worden. De OPP-wijzer ZML mag echter niet zonder voorafgaand schriftelijke toestemming via info@oppwijzerzml.nl worden gepubliceerd (in welke vorm dan ook) of overgenomen worden op een website. Wel mag u een link naar onze website plaatsen.
Ook mag het document niet worden aangepast (op welke manier en in welke vorm dan ook). Naast auteursrechtelijke overwegingen blijft op deze manier de kwaliteit van het document gewaarborgd. De kwaliteit is namelijk niet langer te garanderen als dingen worden aangepast door anderen.
Het is wel toegestaan om de OPP-wijzer ZML te downloaden en voor intern gebruik op een computer/ server op te slaan. Hierbij wordt geadviseerd om regelmatig op www.oppwijzerzml.nl na te gaan of er een nieuwe versie beschikbaar is. Daarnaast wordt geadviseerd om voor elke nieuwe leerling het oorspronkelijke bestand te gebruiken (en niet een bestaande leerling aan te passen). Op die manier maakt u altijd gebruik van de meest recente en kloppende versie. Neem hierbij de beschreven toelichting in het document zorgvuldig in acht. De OPP-wijzer ZML is met de grootst mogelijke zorgvuldigheid ontwikkeld. De ontwikkelaars zijn niet aansprakelijk voor enige directe of indirecte schade die zou kunnen ontstaan door het gebruik van het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</si>
</sst>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font>
      <sz val="11"/>
      <color theme="1"/>
      <name val="Calibri"/>
      <family val="2"/>
      <scheme val="minor"/>
    </font>
    <font>
      <sz val="11"/>
      <color rgb="FF3F3F76"/>
      <name val="Calibri"/>
      <family val="2"/>
      <scheme val="minor"/>
    </font>
    <font>
      <sz val="11"/>
      <color theme="1"/>
      <name val="Verdana"/>
      <family val="2"/>
    </font>
    <font>
      <b/>
      <sz val="10"/>
      <color theme="1"/>
      <name val="Verdana"/>
      <family val="2"/>
    </font>
    <font>
      <sz val="10"/>
      <color theme="1"/>
      <name val="Verdana"/>
      <family val="2"/>
    </font>
    <font>
      <b/>
      <sz val="12"/>
      <color theme="1"/>
      <name val="Verdana"/>
      <family val="2"/>
    </font>
    <font>
      <sz val="13"/>
      <color theme="1"/>
      <name val="Verdana"/>
      <family val="2"/>
    </font>
    <font>
      <sz val="11"/>
      <color theme="1"/>
      <name val="Verdana"/>
    </font>
    <font>
      <b/>
      <sz val="14"/>
      <color theme="1"/>
      <name val="Calibri"/>
      <family val="2"/>
      <scheme val="minor"/>
    </font>
    <font>
      <b/>
      <sz val="18"/>
      <color theme="1"/>
      <name val="Calibri"/>
      <family val="2"/>
      <scheme val="minor"/>
    </font>
    <font>
      <b/>
      <sz val="16"/>
      <color theme="1"/>
      <name val="Calibri"/>
      <family val="2"/>
      <scheme val="minor"/>
    </font>
    <font>
      <b/>
      <sz val="16"/>
      <name val="Calibri"/>
      <family val="2"/>
      <scheme val="minor"/>
    </font>
    <font>
      <sz val="11"/>
      <color theme="1"/>
      <name val="Calibri"/>
      <family val="2"/>
    </font>
    <font>
      <b/>
      <sz val="12"/>
      <color theme="1"/>
      <name val="Calibri"/>
      <family val="2"/>
      <scheme val="minor"/>
    </font>
    <font>
      <sz val="14"/>
      <color theme="1"/>
      <name val="Verdana"/>
      <family val="2"/>
    </font>
    <font>
      <sz val="14"/>
      <color theme="1"/>
      <name val="Calibri"/>
      <family val="2"/>
      <scheme val="minor"/>
    </font>
    <font>
      <b/>
      <sz val="14"/>
      <name val="Calibri"/>
      <family val="2"/>
      <scheme val="minor"/>
    </font>
    <font>
      <b/>
      <sz val="14"/>
      <color theme="0"/>
      <name val="Calibri"/>
      <family val="2"/>
      <scheme val="minor"/>
    </font>
    <font>
      <sz val="14"/>
      <color rgb="FF3F3F76"/>
      <name val="Verdana"/>
      <family val="2"/>
    </font>
    <font>
      <b/>
      <sz val="11"/>
      <color theme="0"/>
      <name val="Calibri"/>
      <family val="2"/>
    </font>
    <font>
      <b/>
      <sz val="13"/>
      <name val="Calibri"/>
      <family val="2"/>
      <scheme val="minor"/>
    </font>
    <font>
      <sz val="8"/>
      <color theme="1"/>
      <name val="Verdana"/>
      <family val="2"/>
    </font>
    <font>
      <sz val="9"/>
      <color theme="1"/>
      <name val="Verdana"/>
      <family val="2"/>
    </font>
    <font>
      <u/>
      <sz val="11"/>
      <color theme="10"/>
      <name val="Calibri"/>
      <family val="2"/>
      <scheme val="minor"/>
    </font>
    <font>
      <sz val="10"/>
      <color theme="1"/>
      <name val="Verdanan"/>
    </font>
    <font>
      <b/>
      <sz val="10"/>
      <color theme="1"/>
      <name val="Verdanan"/>
    </font>
    <font>
      <i/>
      <sz val="10"/>
      <color theme="1"/>
      <name val="Verdanan"/>
    </font>
    <font>
      <i/>
      <u/>
      <sz val="10"/>
      <color theme="1"/>
      <name val="Verdanan"/>
    </font>
    <font>
      <i/>
      <u/>
      <sz val="10"/>
      <color theme="1"/>
      <name val="Verdana"/>
      <family val="2"/>
    </font>
    <font>
      <b/>
      <sz val="28"/>
      <color rgb="FF000000"/>
      <name val="Verdana"/>
      <family val="2"/>
    </font>
    <font>
      <b/>
      <sz val="11"/>
      <color theme="1"/>
      <name val="Calibri"/>
      <family val="2"/>
      <scheme val="minor"/>
    </font>
    <font>
      <b/>
      <sz val="9"/>
      <color theme="1"/>
      <name val="Verdana"/>
      <family val="2"/>
    </font>
    <font>
      <sz val="8"/>
      <name val="Calibri"/>
      <family val="2"/>
      <scheme val="minor"/>
    </font>
    <font>
      <i/>
      <u/>
      <sz val="10"/>
      <color rgb="FF000000"/>
      <name val="Verdanan"/>
    </font>
    <font>
      <sz val="10"/>
      <color rgb="FF000000"/>
      <name val="Verdanan"/>
    </font>
    <font>
      <i/>
      <sz val="10"/>
      <color rgb="FF000000"/>
      <name val="Verdanan"/>
    </font>
    <font>
      <sz val="10"/>
      <name val="Verdanan"/>
    </font>
    <font>
      <sz val="10"/>
      <color rgb="FF0070C0"/>
      <name val="Verdanan"/>
    </font>
    <font>
      <i/>
      <sz val="10"/>
      <color rgb="FF0070C0"/>
      <name val="Verdanan"/>
    </font>
    <font>
      <b/>
      <sz val="14"/>
      <color theme="1"/>
      <name val="Calibri Light"/>
      <family val="2"/>
      <scheme val="major"/>
    </font>
    <font>
      <b/>
      <sz val="14"/>
      <color rgb="FF3F3F76"/>
      <name val="Calibri Light"/>
      <family val="2"/>
      <scheme val="major"/>
    </font>
    <font>
      <i/>
      <sz val="10"/>
      <color theme="4"/>
      <name val="Verdanan"/>
    </font>
  </fonts>
  <fills count="1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9" tint="0.79998168889431442"/>
        <bgColor indexed="64"/>
      </patternFill>
    </fill>
    <fill>
      <patternFill patternType="solid">
        <fgColor rgb="FFCCFF66"/>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rgb="FFFF0000"/>
        <bgColor indexed="64"/>
      </patternFill>
    </fill>
    <fill>
      <patternFill patternType="solid">
        <fgColor rgb="FFFFB1AF"/>
        <bgColor indexed="64"/>
      </patternFill>
    </fill>
    <fill>
      <patternFill patternType="solid">
        <fgColor rgb="FF92D050"/>
        <bgColor indexed="64"/>
      </patternFill>
    </fill>
    <fill>
      <patternFill patternType="solid">
        <fgColor theme="9" tint="-0.249977111117893"/>
        <bgColor indexed="64"/>
      </patternFill>
    </fill>
    <fill>
      <patternFill patternType="solid">
        <fgColor rgb="FFCDACE6"/>
        <bgColor indexed="64"/>
      </patternFill>
    </fill>
    <fill>
      <patternFill patternType="solid">
        <fgColor theme="7" tint="-0.249977111117893"/>
        <bgColor indexed="64"/>
      </patternFill>
    </fill>
    <fill>
      <patternFill patternType="solid">
        <fgColor rgb="FFF49E20"/>
        <bgColor indexed="64"/>
      </patternFill>
    </fill>
    <fill>
      <patternFill patternType="solid">
        <fgColor rgb="FF604900"/>
        <bgColor indexed="64"/>
      </patternFill>
    </fill>
    <fill>
      <patternFill patternType="solid">
        <fgColor theme="9" tint="0.59999389629810485"/>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auto="1"/>
      </left>
      <right/>
      <top style="thin">
        <color auto="1"/>
      </top>
      <bottom style="thin">
        <color auto="1"/>
      </bottom>
      <diagonal/>
    </border>
    <border>
      <left style="thin">
        <color rgb="FF7F7F7F"/>
      </left>
      <right/>
      <top/>
      <bottom/>
      <diagonal/>
    </border>
    <border>
      <left style="thin">
        <color theme="1"/>
      </left>
      <right/>
      <top style="thin">
        <color theme="1"/>
      </top>
      <bottom/>
      <diagonal/>
    </border>
    <border>
      <left/>
      <right style="thin">
        <color theme="1"/>
      </right>
      <top style="thin">
        <color theme="1"/>
      </top>
      <bottom/>
      <diagonal/>
    </border>
  </borders>
  <cellStyleXfs count="3">
    <xf numFmtId="0" fontId="0" fillId="0" borderId="0"/>
    <xf numFmtId="0" fontId="1" fillId="2" borderId="1" applyNumberFormat="0" applyAlignment="0" applyProtection="0"/>
    <xf numFmtId="0" fontId="23" fillId="0" borderId="0" applyNumberFormat="0" applyFill="0" applyBorder="0" applyAlignment="0" applyProtection="0"/>
  </cellStyleXfs>
  <cellXfs count="100">
    <xf numFmtId="0" fontId="0" fillId="0" borderId="0" xfId="0"/>
    <xf numFmtId="0" fontId="3" fillId="0" borderId="0" xfId="0" applyFont="1" applyAlignment="1">
      <alignment vertical="center"/>
    </xf>
    <xf numFmtId="0" fontId="4" fillId="0" borderId="0" xfId="0" applyFont="1"/>
    <xf numFmtId="0" fontId="2" fillId="0" borderId="0" xfId="0" applyFont="1" applyAlignment="1">
      <alignment horizontal="right"/>
    </xf>
    <xf numFmtId="0" fontId="0" fillId="0" borderId="0" xfId="0" applyAlignment="1">
      <alignment vertical="center"/>
    </xf>
    <xf numFmtId="0" fontId="2" fillId="0" borderId="0" xfId="0" applyFont="1" applyProtection="1">
      <protection locked="0"/>
    </xf>
    <xf numFmtId="0" fontId="2" fillId="0" borderId="0" xfId="0" applyFont="1" applyAlignment="1" applyProtection="1">
      <alignment horizontal="right"/>
      <protection locked="0"/>
    </xf>
    <xf numFmtId="0" fontId="2" fillId="0" borderId="0" xfId="0" applyFont="1"/>
    <xf numFmtId="0" fontId="5" fillId="0" borderId="0" xfId="0" applyFont="1" applyAlignment="1">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7" fillId="0" borderId="0" xfId="0" applyFont="1" applyAlignment="1">
      <alignment horizontal="right"/>
    </xf>
    <xf numFmtId="0" fontId="4" fillId="0" borderId="9" xfId="0" applyFont="1" applyBorder="1"/>
    <xf numFmtId="0" fontId="4" fillId="0" borderId="10" xfId="0" applyFont="1" applyBorder="1"/>
    <xf numFmtId="0" fontId="2" fillId="0" borderId="9" xfId="0" applyFont="1" applyBorder="1" applyAlignment="1">
      <alignment horizontal="right"/>
    </xf>
    <xf numFmtId="0" fontId="10" fillId="4" borderId="3" xfId="0" applyFont="1" applyFill="1" applyBorder="1" applyAlignment="1">
      <alignment horizontal="center" vertical="center"/>
    </xf>
    <xf numFmtId="0" fontId="14" fillId="0" borderId="0" xfId="0" applyFont="1"/>
    <xf numFmtId="0" fontId="14" fillId="0" borderId="0" xfId="0" applyFont="1" applyProtection="1">
      <protection locked="0"/>
    </xf>
    <xf numFmtId="0" fontId="15" fillId="0" borderId="0" xfId="0" applyFont="1"/>
    <xf numFmtId="0" fontId="16" fillId="4" borderId="11" xfId="0" applyFont="1" applyFill="1" applyBorder="1"/>
    <xf numFmtId="0" fontId="16" fillId="4" borderId="2" xfId="0" applyFont="1" applyFill="1" applyBorder="1" applyAlignment="1">
      <alignment horizontal="center" vertical="top"/>
    </xf>
    <xf numFmtId="0" fontId="17" fillId="8" borderId="11" xfId="1" applyFont="1" applyFill="1" applyBorder="1" applyProtection="1"/>
    <xf numFmtId="0" fontId="17" fillId="14" borderId="11" xfId="1" applyFont="1" applyFill="1" applyBorder="1" applyProtection="1"/>
    <xf numFmtId="0" fontId="17" fillId="9" borderId="11" xfId="1" applyFont="1" applyFill="1" applyBorder="1" applyProtection="1"/>
    <xf numFmtId="0" fontId="17" fillId="10" borderId="11" xfId="1" applyFont="1" applyFill="1" applyBorder="1" applyProtection="1"/>
    <xf numFmtId="0" fontId="17" fillId="11" borderId="11" xfId="1" applyFont="1" applyFill="1" applyBorder="1" applyProtection="1"/>
    <xf numFmtId="0" fontId="17" fillId="12" borderId="11" xfId="1" applyFont="1" applyFill="1" applyBorder="1" applyProtection="1"/>
    <xf numFmtId="0" fontId="17" fillId="13" borderId="11" xfId="1" applyFont="1" applyFill="1" applyBorder="1" applyProtection="1"/>
    <xf numFmtId="0" fontId="17" fillId="15" borderId="11" xfId="1" applyFont="1" applyFill="1" applyBorder="1" applyProtection="1"/>
    <xf numFmtId="0" fontId="18" fillId="3" borderId="0" xfId="1" applyFont="1" applyFill="1" applyBorder="1" applyProtection="1"/>
    <xf numFmtId="0" fontId="12" fillId="0" borderId="0" xfId="0" applyFont="1"/>
    <xf numFmtId="0" fontId="8" fillId="16" borderId="6" xfId="0" applyFont="1" applyFill="1" applyBorder="1" applyAlignment="1">
      <alignment horizontal="center" vertical="center"/>
    </xf>
    <xf numFmtId="0" fontId="12" fillId="0" borderId="0" xfId="0" applyFont="1" applyAlignment="1">
      <alignment horizontal="center" vertical="center"/>
    </xf>
    <xf numFmtId="0" fontId="12" fillId="7" borderId="2" xfId="0" applyFont="1" applyFill="1" applyBorder="1" applyAlignment="1">
      <alignment horizontal="center" vertical="center"/>
    </xf>
    <xf numFmtId="0" fontId="12" fillId="0" borderId="2" xfId="0" applyFont="1" applyBorder="1" applyAlignment="1">
      <alignment horizontal="center" vertical="center"/>
    </xf>
    <xf numFmtId="0" fontId="19" fillId="6" borderId="13" xfId="0" applyFont="1" applyFill="1" applyBorder="1" applyAlignment="1">
      <alignment horizontal="center" vertical="center"/>
    </xf>
    <xf numFmtId="0" fontId="19" fillId="6" borderId="14" xfId="0" applyFont="1" applyFill="1" applyBorder="1" applyAlignment="1">
      <alignment horizontal="center" vertical="center"/>
    </xf>
    <xf numFmtId="164" fontId="17" fillId="8" borderId="2" xfId="1" applyNumberFormat="1" applyFont="1" applyFill="1" applyBorder="1" applyAlignment="1" applyProtection="1">
      <alignment horizontal="center" vertical="center"/>
      <protection locked="0"/>
    </xf>
    <xf numFmtId="164" fontId="17" fillId="14" borderId="2" xfId="1" applyNumberFormat="1" applyFont="1" applyFill="1" applyBorder="1" applyAlignment="1" applyProtection="1">
      <alignment horizontal="center" vertical="center"/>
      <protection locked="0"/>
    </xf>
    <xf numFmtId="164" fontId="17" fillId="9" borderId="2" xfId="1" applyNumberFormat="1" applyFont="1" applyFill="1" applyBorder="1" applyAlignment="1" applyProtection="1">
      <alignment horizontal="center" vertical="center"/>
      <protection locked="0"/>
    </xf>
    <xf numFmtId="164" fontId="17" fillId="10" borderId="2" xfId="1" applyNumberFormat="1" applyFont="1" applyFill="1" applyBorder="1" applyAlignment="1" applyProtection="1">
      <alignment horizontal="center" vertical="center"/>
      <protection locked="0"/>
    </xf>
    <xf numFmtId="164" fontId="17" fillId="11" borderId="2" xfId="1" applyNumberFormat="1" applyFont="1" applyFill="1" applyBorder="1" applyAlignment="1" applyProtection="1">
      <alignment horizontal="center" vertical="center"/>
      <protection locked="0"/>
    </xf>
    <xf numFmtId="164" fontId="17" fillId="12" borderId="2" xfId="1" applyNumberFormat="1" applyFont="1" applyFill="1" applyBorder="1" applyAlignment="1" applyProtection="1">
      <alignment horizontal="center" vertical="center"/>
      <protection locked="0"/>
    </xf>
    <xf numFmtId="164" fontId="17" fillId="13" borderId="2" xfId="1" applyNumberFormat="1" applyFont="1" applyFill="1" applyBorder="1" applyAlignment="1" applyProtection="1">
      <alignment horizontal="center" vertical="center"/>
      <protection locked="0"/>
    </xf>
    <xf numFmtId="164" fontId="17" fillId="15" borderId="2" xfId="1" applyNumberFormat="1" applyFont="1" applyFill="1" applyBorder="1" applyAlignment="1" applyProtection="1">
      <alignment horizontal="center" vertical="center"/>
      <protection locked="0"/>
    </xf>
    <xf numFmtId="0" fontId="23" fillId="0" borderId="0" xfId="2"/>
    <xf numFmtId="0" fontId="24" fillId="0" borderId="0" xfId="0" applyFont="1" applyAlignment="1">
      <alignment vertical="center" wrapText="1"/>
    </xf>
    <xf numFmtId="0" fontId="24" fillId="0" borderId="0" xfId="0" applyFont="1" applyAlignment="1">
      <alignment horizontal="left" vertical="top" wrapText="1"/>
    </xf>
    <xf numFmtId="0" fontId="26"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4" fillId="0" borderId="0" xfId="0" applyFont="1" applyAlignment="1">
      <alignment horizontal="left" vertical="top" wrapText="1"/>
    </xf>
    <xf numFmtId="0" fontId="22" fillId="0" borderId="0" xfId="0" applyFont="1"/>
    <xf numFmtId="0" fontId="29" fillId="0" borderId="0" xfId="0" applyFont="1"/>
    <xf numFmtId="0" fontId="30" fillId="0" borderId="0" xfId="0" applyFont="1"/>
    <xf numFmtId="0" fontId="31" fillId="4" borderId="2" xfId="0" applyFont="1" applyFill="1" applyBorder="1"/>
    <xf numFmtId="0" fontId="25" fillId="0" borderId="0" xfId="0" applyFont="1" applyAlignment="1">
      <alignment horizontal="left"/>
    </xf>
    <xf numFmtId="0" fontId="35" fillId="0" borderId="0" xfId="0" applyFont="1" applyAlignment="1">
      <alignment horizontal="left" vertical="top" wrapText="1"/>
    </xf>
    <xf numFmtId="0" fontId="33" fillId="0" borderId="0" xfId="0" applyFont="1" applyAlignment="1">
      <alignment horizontal="left" vertical="top" wrapText="1"/>
    </xf>
    <xf numFmtId="0" fontId="8" fillId="0" borderId="11" xfId="1" applyFont="1" applyFill="1" applyBorder="1" applyProtection="1">
      <protection locked="0"/>
    </xf>
    <xf numFmtId="164" fontId="8" fillId="0" borderId="2" xfId="1" applyNumberFormat="1" applyFont="1" applyFill="1" applyBorder="1" applyAlignment="1" applyProtection="1">
      <alignment horizontal="center" vertical="center"/>
      <protection locked="0"/>
    </xf>
    <xf numFmtId="0" fontId="39" fillId="3" borderId="12" xfId="1" applyFont="1" applyFill="1" applyBorder="1" applyProtection="1">
      <protection locked="0"/>
    </xf>
    <xf numFmtId="164" fontId="40" fillId="3" borderId="2" xfId="1" applyNumberFormat="1" applyFont="1" applyFill="1" applyBorder="1" applyAlignment="1" applyProtection="1">
      <alignment horizontal="center" vertical="center"/>
      <protection locked="0"/>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4"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20" fillId="4" borderId="4" xfId="1" applyFont="1" applyFill="1" applyBorder="1" applyAlignment="1" applyProtection="1">
      <alignment horizontal="center" vertical="center"/>
      <protection locked="0"/>
    </xf>
    <xf numFmtId="0" fontId="20" fillId="4" borderId="5" xfId="1" applyFont="1" applyFill="1" applyBorder="1" applyAlignment="1" applyProtection="1">
      <alignment horizontal="center" vertical="center"/>
      <protection locked="0"/>
    </xf>
    <xf numFmtId="0" fontId="20" fillId="4" borderId="6" xfId="1" applyFont="1" applyFill="1" applyBorder="1" applyAlignment="1" applyProtection="1">
      <alignment horizontal="center" vertical="center"/>
      <protection locked="0"/>
    </xf>
    <xf numFmtId="0" fontId="13" fillId="16" borderId="4" xfId="0" applyFont="1" applyFill="1" applyBorder="1" applyAlignment="1">
      <alignment horizontal="center" vertical="center"/>
    </xf>
    <xf numFmtId="0" fontId="13" fillId="16" borderId="6" xfId="0" applyFont="1" applyFill="1" applyBorder="1" applyAlignment="1">
      <alignment horizontal="center" vertical="center"/>
    </xf>
    <xf numFmtId="14" fontId="20" fillId="4" borderId="4" xfId="1" applyNumberFormat="1" applyFont="1" applyFill="1" applyBorder="1" applyAlignment="1" applyProtection="1">
      <alignment horizontal="center" vertical="center"/>
      <protection locked="0"/>
    </xf>
    <xf numFmtId="14" fontId="20" fillId="4" borderId="6" xfId="1" applyNumberFormat="1" applyFont="1" applyFill="1" applyBorder="1" applyAlignment="1" applyProtection="1">
      <alignment horizontal="center" vertical="center"/>
      <protection locked="0"/>
    </xf>
    <xf numFmtId="0" fontId="13" fillId="16" borderId="5" xfId="0" applyFont="1" applyFill="1" applyBorder="1" applyAlignment="1">
      <alignment horizontal="center" vertical="center"/>
    </xf>
    <xf numFmtId="14" fontId="10" fillId="0" borderId="4" xfId="0" applyNumberFormat="1" applyFont="1" applyBorder="1" applyAlignment="1">
      <alignment horizontal="center" vertical="center"/>
    </xf>
    <xf numFmtId="14" fontId="10" fillId="0" borderId="6" xfId="0" applyNumberFormat="1" applyFont="1" applyBorder="1" applyAlignment="1">
      <alignment horizontal="center" vertical="center"/>
    </xf>
    <xf numFmtId="0" fontId="11" fillId="3" borderId="4" xfId="1" applyFont="1" applyFill="1" applyBorder="1" applyAlignment="1">
      <alignment horizontal="center" vertical="center"/>
    </xf>
    <xf numFmtId="0" fontId="11" fillId="3" borderId="5" xfId="1" applyFont="1" applyFill="1" applyBorder="1" applyAlignment="1">
      <alignment horizontal="center" vertical="center"/>
    </xf>
    <xf numFmtId="0" fontId="11" fillId="3" borderId="6" xfId="1"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9" fillId="0" borderId="0" xfId="0" applyFont="1" applyAlignment="1">
      <alignment horizontal="center"/>
    </xf>
    <xf numFmtId="0" fontId="13" fillId="0" borderId="0" xfId="0" applyFont="1" applyAlignment="1">
      <alignment horizontal="center"/>
    </xf>
    <xf numFmtId="0" fontId="3" fillId="0" borderId="0" xfId="0" applyFont="1" applyAlignment="1">
      <alignment horizontal="right" vertical="top"/>
    </xf>
  </cellXfs>
  <cellStyles count="3">
    <cellStyle name="Hyperlink" xfId="2" builtinId="8"/>
    <cellStyle name="Invoer" xfId="1" builtinId="20"/>
    <cellStyle name="Standaard" xfId="0" builtinId="0"/>
  </cellStyles>
  <dxfs count="21">
    <dxf>
      <font>
        <b val="0"/>
        <i val="0"/>
        <strike val="0"/>
        <condense val="0"/>
        <extend val="0"/>
        <outline val="0"/>
        <shadow val="0"/>
        <u val="none"/>
        <vertAlign val="baseline"/>
        <sz val="11"/>
        <color theme="1"/>
        <name val="Verdana"/>
        <scheme val="none"/>
      </font>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rgb="FF3F3F76"/>
        <name val="Verdana"/>
        <scheme val="none"/>
      </font>
      <numFmt numFmtId="164" formatCode="0.0"/>
      <fill>
        <patternFill patternType="solid">
          <fgColor indexed="64"/>
          <bgColor theme="0"/>
        </patternFill>
      </fill>
      <alignment horizontal="center" vertical="center" textRotation="0" wrapText="0" indent="0" justifyLastLine="0" shrinkToFit="0" readingOrder="0"/>
      <border diagonalUp="0" diagonalDown="0">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theme="0"/>
        <name val="Verdana"/>
        <scheme val="none"/>
      </font>
      <fill>
        <patternFill patternType="solid">
          <fgColor indexed="64"/>
          <bgColor theme="0"/>
        </patternFill>
      </fill>
      <border>
        <right style="thin">
          <color auto="1"/>
        </right>
      </border>
      <protection locked="0" hidden="0"/>
    </dxf>
    <dxf>
      <border outline="0">
        <bottom style="thin">
          <color rgb="FF7F7F7F"/>
        </bottom>
      </border>
    </dxf>
    <dxf>
      <font>
        <b val="0"/>
        <i val="0"/>
        <strike val="0"/>
        <condense val="0"/>
        <extend val="0"/>
        <outline val="0"/>
        <shadow val="0"/>
        <u val="none"/>
        <vertAlign val="baseline"/>
        <sz val="14"/>
        <color rgb="FF3F3F76"/>
        <name val="Verdana"/>
        <scheme val="none"/>
      </font>
      <fill>
        <patternFill patternType="solid">
          <fgColor indexed="64"/>
          <bgColor theme="0"/>
        </patternFill>
      </fill>
      <protection locked="0" hidden="0"/>
    </dxf>
    <dxf>
      <font>
        <b/>
        <i val="0"/>
        <strike val="0"/>
        <condense val="0"/>
        <extend val="0"/>
        <outline val="0"/>
        <shadow val="0"/>
        <u val="none"/>
        <vertAlign val="baseline"/>
        <sz val="14"/>
        <color theme="1"/>
        <name val="Verdana"/>
        <scheme val="none"/>
      </font>
      <fill>
        <patternFill patternType="solid">
          <fgColor indexed="64"/>
          <bgColor theme="9" tint="0.79998168889431442"/>
        </patternFill>
      </fill>
      <protection locked="1" hidden="0"/>
    </dxf>
  </dxfs>
  <tableStyles count="0" defaultTableStyle="TableStyleMedium2" defaultPivotStyle="PivotStyleLight16"/>
  <colors>
    <mruColors>
      <color rgb="FFFFB1AF"/>
      <color rgb="FF604900"/>
      <color rgb="FFF49E20"/>
      <color rgb="FFCDACE6"/>
      <color rgb="FFEF8715"/>
      <color rgb="FFD9FFB3"/>
      <color rgb="FFFEFACA"/>
      <color rgb="FFFEF9B4"/>
      <color rgb="FFFCFEA4"/>
      <color rgb="FFC4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Voortgang op de ZML-leerlijnen</a:t>
            </a:r>
          </a:p>
        </c:rich>
      </c:tx>
      <c:layout>
        <c:manualLayout>
          <c:xMode val="edge"/>
          <c:yMode val="edge"/>
          <c:x val="0.36416869195780865"/>
          <c:y val="1.495925925925925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6.1331342202914294E-2"/>
          <c:y val="3.9639639639639637E-2"/>
          <c:w val="0.9147034961147098"/>
          <c:h val="0.81305129629629624"/>
        </c:manualLayout>
      </c:layout>
      <c:areaChart>
        <c:grouping val="stacked"/>
        <c:varyColors val="0"/>
        <c:ser>
          <c:idx val="0"/>
          <c:order val="0"/>
          <c:tx>
            <c:strRef>
              <c:f>Schoolstandaard!$C$10</c:f>
              <c:strCache>
                <c:ptCount val="1"/>
                <c:pt idx="0">
                  <c:v>Wit</c:v>
                </c:pt>
              </c:strCache>
            </c:strRef>
          </c:tx>
          <c:spPr>
            <a:noFill/>
            <a:ln w="25400">
              <a:noFill/>
            </a:ln>
            <a:effectLst/>
          </c:spPr>
          <c:cat>
            <c:numRef>
              <c:f>Schoolstandaard!$D$9:$T$9</c:f>
              <c:numCache>
                <c:formatCode>General</c:formatCode>
                <c:ptCount val="17"/>
                <c:pt idx="0">
                  <c:v>4</c:v>
                </c:pt>
                <c:pt idx="2">
                  <c:v>5</c:v>
                </c:pt>
                <c:pt idx="4">
                  <c:v>6</c:v>
                </c:pt>
                <c:pt idx="6">
                  <c:v>7</c:v>
                </c:pt>
                <c:pt idx="8">
                  <c:v>8</c:v>
                </c:pt>
                <c:pt idx="10">
                  <c:v>9</c:v>
                </c:pt>
                <c:pt idx="12">
                  <c:v>10</c:v>
                </c:pt>
                <c:pt idx="14">
                  <c:v>11</c:v>
                </c:pt>
                <c:pt idx="16">
                  <c:v>12</c:v>
                </c:pt>
              </c:numCache>
            </c:numRef>
          </c:cat>
          <c:val>
            <c:numRef>
              <c:f>Schoolstandaard!$D$10:$T$10</c:f>
              <c:numCache>
                <c:formatCode>General</c:formatCode>
                <c:ptCount val="17"/>
                <c:pt idx="0">
                  <c:v>0</c:v>
                </c:pt>
                <c:pt idx="1">
                  <c:v>0</c:v>
                </c:pt>
                <c:pt idx="2">
                  <c:v>0</c:v>
                </c:pt>
                <c:pt idx="3">
                  <c:v>0.05</c:v>
                </c:pt>
                <c:pt idx="4">
                  <c:v>0.1</c:v>
                </c:pt>
                <c:pt idx="5">
                  <c:v>0.2</c:v>
                </c:pt>
                <c:pt idx="6">
                  <c:v>0.3</c:v>
                </c:pt>
                <c:pt idx="7">
                  <c:v>0.4</c:v>
                </c:pt>
                <c:pt idx="8">
                  <c:v>0.5</c:v>
                </c:pt>
                <c:pt idx="9">
                  <c:v>0.55000000000000004</c:v>
                </c:pt>
                <c:pt idx="10">
                  <c:v>0.6</c:v>
                </c:pt>
                <c:pt idx="11">
                  <c:v>0.65</c:v>
                </c:pt>
                <c:pt idx="12">
                  <c:v>0.7</c:v>
                </c:pt>
                <c:pt idx="13">
                  <c:v>0.75</c:v>
                </c:pt>
                <c:pt idx="14">
                  <c:v>0.8</c:v>
                </c:pt>
                <c:pt idx="15">
                  <c:v>0.9</c:v>
                </c:pt>
                <c:pt idx="16">
                  <c:v>1</c:v>
                </c:pt>
              </c:numCache>
            </c:numRef>
          </c:val>
          <c:extLst>
            <c:ext xmlns:c16="http://schemas.microsoft.com/office/drawing/2014/chart" uri="{C3380CC4-5D6E-409C-BE32-E72D297353CC}">
              <c16:uniqueId val="{00000000-3EB4-4C8B-B491-1D4BDB9440FB}"/>
            </c:ext>
          </c:extLst>
        </c:ser>
        <c:ser>
          <c:idx val="1"/>
          <c:order val="1"/>
          <c:tx>
            <c:strRef>
              <c:f>Schoolstandaard!$C$11</c:f>
              <c:strCache>
                <c:ptCount val="1"/>
                <c:pt idx="0">
                  <c:v>Leerroute 2</c:v>
                </c:pt>
              </c:strCache>
            </c:strRef>
          </c:tx>
          <c:spPr>
            <a:solidFill>
              <a:srgbClr val="FCFEA4">
                <a:alpha val="60000"/>
              </a:srgbClr>
            </a:solidFill>
            <a:ln>
              <a:solidFill>
                <a:srgbClr val="FEFACA"/>
              </a:solidFill>
            </a:ln>
            <a:effectLst/>
          </c:spPr>
          <c:cat>
            <c:numRef>
              <c:f>Schoolstandaard!$D$9:$T$9</c:f>
              <c:numCache>
                <c:formatCode>General</c:formatCode>
                <c:ptCount val="17"/>
                <c:pt idx="0">
                  <c:v>4</c:v>
                </c:pt>
                <c:pt idx="2">
                  <c:v>5</c:v>
                </c:pt>
                <c:pt idx="4">
                  <c:v>6</c:v>
                </c:pt>
                <c:pt idx="6">
                  <c:v>7</c:v>
                </c:pt>
                <c:pt idx="8">
                  <c:v>8</c:v>
                </c:pt>
                <c:pt idx="10">
                  <c:v>9</c:v>
                </c:pt>
                <c:pt idx="12">
                  <c:v>10</c:v>
                </c:pt>
                <c:pt idx="14">
                  <c:v>11</c:v>
                </c:pt>
                <c:pt idx="16">
                  <c:v>12</c:v>
                </c:pt>
              </c:numCache>
            </c:numRef>
          </c:cat>
          <c:val>
            <c:numRef>
              <c:f>Schoolstandaard!$D$11:$T$11</c:f>
              <c:numCache>
                <c:formatCode>General</c:formatCode>
                <c:ptCount val="17"/>
                <c:pt idx="0">
                  <c:v>0</c:v>
                </c:pt>
                <c:pt idx="1">
                  <c:v>0.3</c:v>
                </c:pt>
                <c:pt idx="2">
                  <c:v>0.6</c:v>
                </c:pt>
                <c:pt idx="3">
                  <c:v>0.7</c:v>
                </c:pt>
                <c:pt idx="4">
                  <c:v>0.8</c:v>
                </c:pt>
                <c:pt idx="5">
                  <c:v>0.97499999999999998</c:v>
                </c:pt>
                <c:pt idx="6">
                  <c:v>1.1499999999999999</c:v>
                </c:pt>
                <c:pt idx="7">
                  <c:v>1.3</c:v>
                </c:pt>
                <c:pt idx="8">
                  <c:v>1.45</c:v>
                </c:pt>
                <c:pt idx="9">
                  <c:v>1.5249999999999999</c:v>
                </c:pt>
                <c:pt idx="10">
                  <c:v>1.6</c:v>
                </c:pt>
                <c:pt idx="11">
                  <c:v>1.7</c:v>
                </c:pt>
                <c:pt idx="12">
                  <c:v>1.8</c:v>
                </c:pt>
                <c:pt idx="13">
                  <c:v>1.95</c:v>
                </c:pt>
                <c:pt idx="14">
                  <c:v>2.1</c:v>
                </c:pt>
                <c:pt idx="15">
                  <c:v>2.2999999999999998</c:v>
                </c:pt>
                <c:pt idx="16">
                  <c:v>2.5</c:v>
                </c:pt>
              </c:numCache>
            </c:numRef>
          </c:val>
          <c:extLst>
            <c:ext xmlns:c16="http://schemas.microsoft.com/office/drawing/2014/chart" uri="{C3380CC4-5D6E-409C-BE32-E72D297353CC}">
              <c16:uniqueId val="{00000001-3EB4-4C8B-B491-1D4BDB9440FB}"/>
            </c:ext>
          </c:extLst>
        </c:ser>
        <c:ser>
          <c:idx val="2"/>
          <c:order val="2"/>
          <c:tx>
            <c:strRef>
              <c:f>Schoolstandaard!$C$12</c:f>
              <c:strCache>
                <c:ptCount val="1"/>
                <c:pt idx="0">
                  <c:v>Wit</c:v>
                </c:pt>
              </c:strCache>
            </c:strRef>
          </c:tx>
          <c:spPr>
            <a:noFill/>
            <a:ln w="25400">
              <a:noFill/>
            </a:ln>
            <a:effectLst/>
          </c:spPr>
          <c:cat>
            <c:numRef>
              <c:f>Schoolstandaard!$D$9:$T$9</c:f>
              <c:numCache>
                <c:formatCode>General</c:formatCode>
                <c:ptCount val="17"/>
                <c:pt idx="0">
                  <c:v>4</c:v>
                </c:pt>
                <c:pt idx="2">
                  <c:v>5</c:v>
                </c:pt>
                <c:pt idx="4">
                  <c:v>6</c:v>
                </c:pt>
                <c:pt idx="6">
                  <c:v>7</c:v>
                </c:pt>
                <c:pt idx="8">
                  <c:v>8</c:v>
                </c:pt>
                <c:pt idx="10">
                  <c:v>9</c:v>
                </c:pt>
                <c:pt idx="12">
                  <c:v>10</c:v>
                </c:pt>
                <c:pt idx="14">
                  <c:v>11</c:v>
                </c:pt>
                <c:pt idx="16">
                  <c:v>12</c:v>
                </c:pt>
              </c:numCache>
            </c:numRef>
          </c:cat>
          <c:val>
            <c:numRef>
              <c:f>Schoolstandaard!$D$12:$T$12</c:f>
              <c:numCache>
                <c:formatCode>General</c:formatCode>
                <c:ptCount val="17"/>
                <c:pt idx="0">
                  <c:v>0</c:v>
                </c:pt>
                <c:pt idx="1">
                  <c:v>0.05</c:v>
                </c:pt>
                <c:pt idx="2">
                  <c:v>0.1</c:v>
                </c:pt>
                <c:pt idx="3">
                  <c:v>0.15</c:v>
                </c:pt>
                <c:pt idx="4">
                  <c:v>0.2</c:v>
                </c:pt>
                <c:pt idx="5">
                  <c:v>0.22500000000000001</c:v>
                </c:pt>
                <c:pt idx="6">
                  <c:v>0.25</c:v>
                </c:pt>
                <c:pt idx="7">
                  <c:v>0.27500000000000002</c:v>
                </c:pt>
                <c:pt idx="8">
                  <c:v>0.3</c:v>
                </c:pt>
                <c:pt idx="9">
                  <c:v>0.35</c:v>
                </c:pt>
                <c:pt idx="10">
                  <c:v>0.4</c:v>
                </c:pt>
                <c:pt idx="11">
                  <c:v>0.45</c:v>
                </c:pt>
                <c:pt idx="12">
                  <c:v>0.5</c:v>
                </c:pt>
                <c:pt idx="13">
                  <c:v>0.5</c:v>
                </c:pt>
                <c:pt idx="14">
                  <c:v>0.5</c:v>
                </c:pt>
                <c:pt idx="15">
                  <c:v>0.5</c:v>
                </c:pt>
                <c:pt idx="16">
                  <c:v>0.5</c:v>
                </c:pt>
              </c:numCache>
            </c:numRef>
          </c:val>
          <c:extLst>
            <c:ext xmlns:c16="http://schemas.microsoft.com/office/drawing/2014/chart" uri="{C3380CC4-5D6E-409C-BE32-E72D297353CC}">
              <c16:uniqueId val="{00000002-3EB4-4C8B-B491-1D4BDB9440FB}"/>
            </c:ext>
          </c:extLst>
        </c:ser>
        <c:ser>
          <c:idx val="3"/>
          <c:order val="3"/>
          <c:tx>
            <c:strRef>
              <c:f>Schoolstandaard!$C$13</c:f>
              <c:strCache>
                <c:ptCount val="1"/>
                <c:pt idx="0">
                  <c:v>Leerroute 3</c:v>
                </c:pt>
              </c:strCache>
            </c:strRef>
          </c:tx>
          <c:spPr>
            <a:solidFill>
              <a:srgbClr val="D9FFB3">
                <a:alpha val="60000"/>
              </a:srgbClr>
            </a:solidFill>
            <a:ln>
              <a:noFill/>
            </a:ln>
            <a:effectLst/>
          </c:spPr>
          <c:cat>
            <c:numRef>
              <c:f>Schoolstandaard!$D$9:$T$9</c:f>
              <c:numCache>
                <c:formatCode>General</c:formatCode>
                <c:ptCount val="17"/>
                <c:pt idx="0">
                  <c:v>4</c:v>
                </c:pt>
                <c:pt idx="2">
                  <c:v>5</c:v>
                </c:pt>
                <c:pt idx="4">
                  <c:v>6</c:v>
                </c:pt>
                <c:pt idx="6">
                  <c:v>7</c:v>
                </c:pt>
                <c:pt idx="8">
                  <c:v>8</c:v>
                </c:pt>
                <c:pt idx="10">
                  <c:v>9</c:v>
                </c:pt>
                <c:pt idx="12">
                  <c:v>10</c:v>
                </c:pt>
                <c:pt idx="14">
                  <c:v>11</c:v>
                </c:pt>
                <c:pt idx="16">
                  <c:v>12</c:v>
                </c:pt>
              </c:numCache>
            </c:numRef>
          </c:cat>
          <c:val>
            <c:numRef>
              <c:f>Schoolstandaard!$D$13:$T$13</c:f>
              <c:numCache>
                <c:formatCode>General</c:formatCode>
                <c:ptCount val="17"/>
                <c:pt idx="0">
                  <c:v>0.3</c:v>
                </c:pt>
                <c:pt idx="1">
                  <c:v>0.6</c:v>
                </c:pt>
                <c:pt idx="2">
                  <c:v>0.9</c:v>
                </c:pt>
                <c:pt idx="3">
                  <c:v>1.05</c:v>
                </c:pt>
                <c:pt idx="4">
                  <c:v>1.2</c:v>
                </c:pt>
                <c:pt idx="5">
                  <c:v>1.3</c:v>
                </c:pt>
                <c:pt idx="6">
                  <c:v>1.4</c:v>
                </c:pt>
                <c:pt idx="7">
                  <c:v>1.45</c:v>
                </c:pt>
                <c:pt idx="8">
                  <c:v>1.5</c:v>
                </c:pt>
                <c:pt idx="9">
                  <c:v>1.65</c:v>
                </c:pt>
                <c:pt idx="10">
                  <c:v>1.8</c:v>
                </c:pt>
                <c:pt idx="11">
                  <c:v>1.95</c:v>
                </c:pt>
                <c:pt idx="12">
                  <c:v>2.1</c:v>
                </c:pt>
                <c:pt idx="13">
                  <c:v>2.2000000000000002</c:v>
                </c:pt>
                <c:pt idx="14">
                  <c:v>2.2999999999999998</c:v>
                </c:pt>
                <c:pt idx="15">
                  <c:v>2.4</c:v>
                </c:pt>
                <c:pt idx="16">
                  <c:v>2.5</c:v>
                </c:pt>
              </c:numCache>
            </c:numRef>
          </c:val>
          <c:extLst>
            <c:ext xmlns:c16="http://schemas.microsoft.com/office/drawing/2014/chart" uri="{C3380CC4-5D6E-409C-BE32-E72D297353CC}">
              <c16:uniqueId val="{00000003-3EB4-4C8B-B491-1D4BDB9440FB}"/>
            </c:ext>
          </c:extLst>
        </c:ser>
        <c:ser>
          <c:idx val="4"/>
          <c:order val="4"/>
          <c:tx>
            <c:strRef>
              <c:f>Schoolstandaard!$C$14</c:f>
              <c:strCache>
                <c:ptCount val="1"/>
                <c:pt idx="0">
                  <c:v>Wit</c:v>
                </c:pt>
              </c:strCache>
            </c:strRef>
          </c:tx>
          <c:spPr>
            <a:noFill/>
            <a:ln w="25400">
              <a:noFill/>
            </a:ln>
            <a:effectLst/>
          </c:spPr>
          <c:cat>
            <c:numRef>
              <c:f>Schoolstandaard!$D$9:$T$9</c:f>
              <c:numCache>
                <c:formatCode>General</c:formatCode>
                <c:ptCount val="17"/>
                <c:pt idx="0">
                  <c:v>4</c:v>
                </c:pt>
                <c:pt idx="2">
                  <c:v>5</c:v>
                </c:pt>
                <c:pt idx="4">
                  <c:v>6</c:v>
                </c:pt>
                <c:pt idx="6">
                  <c:v>7</c:v>
                </c:pt>
                <c:pt idx="8">
                  <c:v>8</c:v>
                </c:pt>
                <c:pt idx="10">
                  <c:v>9</c:v>
                </c:pt>
                <c:pt idx="12">
                  <c:v>10</c:v>
                </c:pt>
                <c:pt idx="14">
                  <c:v>11</c:v>
                </c:pt>
                <c:pt idx="16">
                  <c:v>12</c:v>
                </c:pt>
              </c:numCache>
            </c:numRef>
          </c:cat>
          <c:val>
            <c:numRef>
              <c:f>Schoolstandaard!$D$14:$T$14</c:f>
              <c:numCache>
                <c:formatCode>General</c:formatCode>
                <c:ptCount val="17"/>
                <c:pt idx="0">
                  <c:v>0</c:v>
                </c:pt>
                <c:pt idx="1">
                  <c:v>0.01</c:v>
                </c:pt>
                <c:pt idx="2">
                  <c:v>0.02</c:v>
                </c:pt>
                <c:pt idx="3">
                  <c:v>3.5000000000000003E-2</c:v>
                </c:pt>
                <c:pt idx="4">
                  <c:v>0.05</c:v>
                </c:pt>
                <c:pt idx="5">
                  <c:v>7.4999999999999997E-2</c:v>
                </c:pt>
                <c:pt idx="6">
                  <c:v>0.1</c:v>
                </c:pt>
                <c:pt idx="7">
                  <c:v>0.15</c:v>
                </c:pt>
                <c:pt idx="8">
                  <c:v>0.2</c:v>
                </c:pt>
                <c:pt idx="9">
                  <c:v>0.22500000000000001</c:v>
                </c:pt>
                <c:pt idx="10">
                  <c:v>0.25</c:v>
                </c:pt>
                <c:pt idx="11">
                  <c:v>0.27500000000000002</c:v>
                </c:pt>
                <c:pt idx="12">
                  <c:v>0.3</c:v>
                </c:pt>
                <c:pt idx="13">
                  <c:v>0.35</c:v>
                </c:pt>
                <c:pt idx="14">
                  <c:v>0.4</c:v>
                </c:pt>
                <c:pt idx="15">
                  <c:v>0.45</c:v>
                </c:pt>
                <c:pt idx="16">
                  <c:v>0.5</c:v>
                </c:pt>
              </c:numCache>
            </c:numRef>
          </c:val>
          <c:extLst>
            <c:ext xmlns:c16="http://schemas.microsoft.com/office/drawing/2014/chart" uri="{C3380CC4-5D6E-409C-BE32-E72D297353CC}">
              <c16:uniqueId val="{00000004-3EB4-4C8B-B491-1D4BDB9440FB}"/>
            </c:ext>
          </c:extLst>
        </c:ser>
        <c:ser>
          <c:idx val="5"/>
          <c:order val="5"/>
          <c:tx>
            <c:strRef>
              <c:f>Schoolstandaard!$C$15</c:f>
              <c:strCache>
                <c:ptCount val="1"/>
                <c:pt idx="0">
                  <c:v>Leerroute 4</c:v>
                </c:pt>
              </c:strCache>
            </c:strRef>
          </c:tx>
          <c:spPr>
            <a:solidFill>
              <a:schemeClr val="accent5">
                <a:lumMod val="40000"/>
                <a:lumOff val="60000"/>
                <a:alpha val="60000"/>
              </a:schemeClr>
            </a:solidFill>
            <a:ln>
              <a:noFill/>
            </a:ln>
            <a:effectLst/>
          </c:spPr>
          <c:cat>
            <c:numRef>
              <c:f>Schoolstandaard!$D$9:$T$9</c:f>
              <c:numCache>
                <c:formatCode>General</c:formatCode>
                <c:ptCount val="17"/>
                <c:pt idx="0">
                  <c:v>4</c:v>
                </c:pt>
                <c:pt idx="2">
                  <c:v>5</c:v>
                </c:pt>
                <c:pt idx="4">
                  <c:v>6</c:v>
                </c:pt>
                <c:pt idx="6">
                  <c:v>7</c:v>
                </c:pt>
                <c:pt idx="8">
                  <c:v>8</c:v>
                </c:pt>
                <c:pt idx="10">
                  <c:v>9</c:v>
                </c:pt>
                <c:pt idx="12">
                  <c:v>10</c:v>
                </c:pt>
                <c:pt idx="14">
                  <c:v>11</c:v>
                </c:pt>
                <c:pt idx="16">
                  <c:v>12</c:v>
                </c:pt>
              </c:numCache>
            </c:numRef>
          </c:cat>
          <c:val>
            <c:numRef>
              <c:f>Schoolstandaard!$D$15:$T$15</c:f>
              <c:numCache>
                <c:formatCode>General</c:formatCode>
                <c:ptCount val="17"/>
                <c:pt idx="0">
                  <c:v>0.8</c:v>
                </c:pt>
                <c:pt idx="1">
                  <c:v>1</c:v>
                </c:pt>
                <c:pt idx="2">
                  <c:v>1.2</c:v>
                </c:pt>
                <c:pt idx="3">
                  <c:v>1.35</c:v>
                </c:pt>
                <c:pt idx="4">
                  <c:v>1.5</c:v>
                </c:pt>
                <c:pt idx="5">
                  <c:v>1.65</c:v>
                </c:pt>
                <c:pt idx="6">
                  <c:v>1.8</c:v>
                </c:pt>
                <c:pt idx="7">
                  <c:v>2.0499999999999998</c:v>
                </c:pt>
                <c:pt idx="8">
                  <c:v>2.2999999999999998</c:v>
                </c:pt>
                <c:pt idx="9">
                  <c:v>2.5499999999999998</c:v>
                </c:pt>
                <c:pt idx="10">
                  <c:v>2.8</c:v>
                </c:pt>
                <c:pt idx="11">
                  <c:v>3.05</c:v>
                </c:pt>
                <c:pt idx="12">
                  <c:v>3.3</c:v>
                </c:pt>
                <c:pt idx="13">
                  <c:v>3.5</c:v>
                </c:pt>
                <c:pt idx="14">
                  <c:v>3.7</c:v>
                </c:pt>
                <c:pt idx="15">
                  <c:v>3.85</c:v>
                </c:pt>
                <c:pt idx="16">
                  <c:v>4</c:v>
                </c:pt>
              </c:numCache>
            </c:numRef>
          </c:val>
          <c:extLst>
            <c:ext xmlns:c16="http://schemas.microsoft.com/office/drawing/2014/chart" uri="{C3380CC4-5D6E-409C-BE32-E72D297353CC}">
              <c16:uniqueId val="{00000005-3EB4-4C8B-B491-1D4BDB9440FB}"/>
            </c:ext>
          </c:extLst>
        </c:ser>
        <c:ser>
          <c:idx val="14"/>
          <c:order val="14"/>
          <c:tx>
            <c:strRef>
              <c:f>Schoolstandaard!$C$16</c:f>
              <c:strCache>
                <c:ptCount val="1"/>
                <c:pt idx="0">
                  <c:v>Wit</c:v>
                </c:pt>
              </c:strCache>
            </c:strRef>
          </c:tx>
          <c:spPr>
            <a:noFill/>
            <a:ln>
              <a:noFill/>
            </a:ln>
            <a:effectLst/>
          </c:spPr>
          <c:val>
            <c:numRef>
              <c:f>Schoolstandaard!$D$16:$T$16</c:f>
              <c:numCache>
                <c:formatCode>General</c:formatCode>
                <c:ptCount val="17"/>
                <c:pt idx="0">
                  <c:v>0</c:v>
                </c:pt>
                <c:pt idx="1">
                  <c:v>0</c:v>
                </c:pt>
                <c:pt idx="2">
                  <c:v>0</c:v>
                </c:pt>
                <c:pt idx="3">
                  <c:v>0.05</c:v>
                </c:pt>
                <c:pt idx="4">
                  <c:v>0.1</c:v>
                </c:pt>
                <c:pt idx="5">
                  <c:v>0.15</c:v>
                </c:pt>
                <c:pt idx="6">
                  <c:v>0.2</c:v>
                </c:pt>
                <c:pt idx="7">
                  <c:v>0.25</c:v>
                </c:pt>
                <c:pt idx="8">
                  <c:v>0.3</c:v>
                </c:pt>
                <c:pt idx="9">
                  <c:v>0.35</c:v>
                </c:pt>
                <c:pt idx="10">
                  <c:v>0.4</c:v>
                </c:pt>
                <c:pt idx="11">
                  <c:v>0.45</c:v>
                </c:pt>
                <c:pt idx="12">
                  <c:v>0.5</c:v>
                </c:pt>
                <c:pt idx="13">
                  <c:v>0.6</c:v>
                </c:pt>
                <c:pt idx="14">
                  <c:v>0.7</c:v>
                </c:pt>
                <c:pt idx="15">
                  <c:v>0.85</c:v>
                </c:pt>
                <c:pt idx="16">
                  <c:v>1</c:v>
                </c:pt>
              </c:numCache>
            </c:numRef>
          </c:val>
          <c:extLst>
            <c:ext xmlns:c16="http://schemas.microsoft.com/office/drawing/2014/chart" uri="{C3380CC4-5D6E-409C-BE32-E72D297353CC}">
              <c16:uniqueId val="{00000006-A45B-4293-90C6-1C12FF950466}"/>
            </c:ext>
          </c:extLst>
        </c:ser>
        <c:ser>
          <c:idx val="15"/>
          <c:order val="15"/>
          <c:tx>
            <c:strRef>
              <c:f>Schoolstandaard!$C$17</c:f>
              <c:strCache>
                <c:ptCount val="1"/>
                <c:pt idx="0">
                  <c:v>Leerroute 5</c:v>
                </c:pt>
              </c:strCache>
            </c:strRef>
          </c:tx>
          <c:spPr>
            <a:solidFill>
              <a:srgbClr val="0070C0">
                <a:alpha val="60000"/>
              </a:srgbClr>
            </a:solidFill>
            <a:ln>
              <a:noFill/>
            </a:ln>
            <a:effectLst/>
          </c:spPr>
          <c:val>
            <c:numRef>
              <c:f>Schoolstandaard!$D$17:$T$17</c:f>
              <c:numCache>
                <c:formatCode>General</c:formatCode>
                <c:ptCount val="17"/>
                <c:pt idx="0">
                  <c:v>0.7</c:v>
                </c:pt>
                <c:pt idx="1">
                  <c:v>0.75</c:v>
                </c:pt>
                <c:pt idx="2">
                  <c:v>0.8</c:v>
                </c:pt>
                <c:pt idx="3">
                  <c:v>0.82</c:v>
                </c:pt>
                <c:pt idx="4">
                  <c:v>0.83</c:v>
                </c:pt>
                <c:pt idx="5">
                  <c:v>0.95</c:v>
                </c:pt>
                <c:pt idx="6">
                  <c:v>1</c:v>
                </c:pt>
                <c:pt idx="7">
                  <c:v>1.05</c:v>
                </c:pt>
                <c:pt idx="8">
                  <c:v>1.1000000000000001</c:v>
                </c:pt>
                <c:pt idx="9">
                  <c:v>1.1499999999999999</c:v>
                </c:pt>
                <c:pt idx="10">
                  <c:v>1.2</c:v>
                </c:pt>
                <c:pt idx="11">
                  <c:v>1.25</c:v>
                </c:pt>
                <c:pt idx="12">
                  <c:v>1.3</c:v>
                </c:pt>
                <c:pt idx="13">
                  <c:v>1.35</c:v>
                </c:pt>
                <c:pt idx="14">
                  <c:v>1.4</c:v>
                </c:pt>
                <c:pt idx="15">
                  <c:v>1.45</c:v>
                </c:pt>
                <c:pt idx="16">
                  <c:v>1.5</c:v>
                </c:pt>
              </c:numCache>
            </c:numRef>
          </c:val>
          <c:extLst>
            <c:ext xmlns:c16="http://schemas.microsoft.com/office/drawing/2014/chart" uri="{C3380CC4-5D6E-409C-BE32-E72D297353CC}">
              <c16:uniqueId val="{00000007-A45B-4293-90C6-1C12FF950466}"/>
            </c:ext>
          </c:extLst>
        </c:ser>
        <c:dLbls>
          <c:showLegendKey val="0"/>
          <c:showVal val="0"/>
          <c:showCatName val="0"/>
          <c:showSerName val="0"/>
          <c:showPercent val="0"/>
          <c:showBubbleSize val="0"/>
        </c:dLbls>
        <c:axId val="2022330223"/>
        <c:axId val="1696807967"/>
      </c:areaChart>
      <c:lineChart>
        <c:grouping val="standard"/>
        <c:varyColors val="0"/>
        <c:ser>
          <c:idx val="6"/>
          <c:order val="6"/>
          <c:tx>
            <c:strRef>
              <c:f>Invulblad!$B$9</c:f>
              <c:strCache>
                <c:ptCount val="1"/>
                <c:pt idx="0">
                  <c:v>Technisch lezen</c:v>
                </c:pt>
              </c:strCache>
            </c:strRef>
          </c:tx>
          <c:spPr>
            <a:ln w="28575" cap="rnd">
              <a:solidFill>
                <a:srgbClr val="FF0000"/>
              </a:solidFill>
              <a:round/>
            </a:ln>
            <a:effectLst/>
          </c:spPr>
          <c:marker>
            <c:symbol val="square"/>
            <c:size val="10"/>
            <c:spPr>
              <a:solidFill>
                <a:srgbClr val="FF0000"/>
              </a:solidFill>
              <a:ln w="9525">
                <a:solidFill>
                  <a:srgbClr val="FF0000"/>
                </a:solidFill>
                <a:round/>
              </a:ln>
              <a:effectLst/>
            </c:spPr>
          </c:marker>
          <c:cat>
            <c:numRef>
              <c:f>Schoolstandaard!$D$9:$R$9</c:f>
              <c:numCache>
                <c:formatCode>General</c:formatCode>
                <c:ptCount val="15"/>
                <c:pt idx="0">
                  <c:v>4</c:v>
                </c:pt>
                <c:pt idx="2">
                  <c:v>5</c:v>
                </c:pt>
                <c:pt idx="4">
                  <c:v>6</c:v>
                </c:pt>
                <c:pt idx="6">
                  <c:v>7</c:v>
                </c:pt>
                <c:pt idx="8">
                  <c:v>8</c:v>
                </c:pt>
                <c:pt idx="10">
                  <c:v>9</c:v>
                </c:pt>
                <c:pt idx="12">
                  <c:v>10</c:v>
                </c:pt>
                <c:pt idx="14">
                  <c:v>11</c:v>
                </c:pt>
              </c:numCache>
            </c:numRef>
          </c:cat>
          <c:val>
            <c:numRef>
              <c:f>Invulblad!$C$9:$S$9</c:f>
              <c:numCache>
                <c:formatCode>0.0</c:formatCode>
                <c:ptCount val="17"/>
              </c:numCache>
            </c:numRef>
          </c:val>
          <c:smooth val="0"/>
          <c:extLst>
            <c:ext xmlns:c16="http://schemas.microsoft.com/office/drawing/2014/chart" uri="{C3380CC4-5D6E-409C-BE32-E72D297353CC}">
              <c16:uniqueId val="{00000007-3EB4-4C8B-B491-1D4BDB9440FB}"/>
            </c:ext>
          </c:extLst>
        </c:ser>
        <c:ser>
          <c:idx val="7"/>
          <c:order val="7"/>
          <c:tx>
            <c:strRef>
              <c:f>Invulblad!$B$10</c:f>
              <c:strCache>
                <c:ptCount val="1"/>
                <c:pt idx="0">
                  <c:v>Spelling</c:v>
                </c:pt>
              </c:strCache>
            </c:strRef>
          </c:tx>
          <c:spPr>
            <a:ln w="28575" cap="rnd">
              <a:solidFill>
                <a:srgbClr val="F49E20"/>
              </a:solidFill>
              <a:round/>
            </a:ln>
            <a:effectLst/>
          </c:spPr>
          <c:marker>
            <c:symbol val="circle"/>
            <c:size val="10"/>
            <c:spPr>
              <a:solidFill>
                <a:srgbClr val="F49E20"/>
              </a:solidFill>
              <a:ln w="9525">
                <a:solidFill>
                  <a:srgbClr val="F49E20"/>
                </a:solidFill>
              </a:ln>
              <a:effectLst/>
            </c:spPr>
          </c:marker>
          <c:val>
            <c:numRef>
              <c:f>Invulblad!$C$10:$S$10</c:f>
              <c:numCache>
                <c:formatCode>0.0</c:formatCode>
                <c:ptCount val="17"/>
              </c:numCache>
            </c:numRef>
          </c:val>
          <c:smooth val="0"/>
          <c:extLst>
            <c:ext xmlns:c16="http://schemas.microsoft.com/office/drawing/2014/chart" uri="{C3380CC4-5D6E-409C-BE32-E72D297353CC}">
              <c16:uniqueId val="{00000001-4457-4BA0-9B5D-4FC0528372A4}"/>
            </c:ext>
          </c:extLst>
        </c:ser>
        <c:ser>
          <c:idx val="8"/>
          <c:order val="8"/>
          <c:tx>
            <c:strRef>
              <c:f>Invulblad!$B$11</c:f>
              <c:strCache>
                <c:ptCount val="1"/>
                <c:pt idx="0">
                  <c:v>Begrijpend lezen</c:v>
                </c:pt>
              </c:strCache>
            </c:strRef>
          </c:tx>
          <c:spPr>
            <a:ln w="28575" cap="rnd">
              <a:solidFill>
                <a:srgbClr val="FFB1AF"/>
              </a:solidFill>
              <a:round/>
            </a:ln>
            <a:effectLst/>
          </c:spPr>
          <c:marker>
            <c:symbol val="triangle"/>
            <c:size val="10"/>
            <c:spPr>
              <a:solidFill>
                <a:srgbClr val="FFB1AF"/>
              </a:solidFill>
              <a:ln w="9525">
                <a:solidFill>
                  <a:srgbClr val="FFB1AF"/>
                </a:solidFill>
              </a:ln>
              <a:effectLst/>
            </c:spPr>
          </c:marker>
          <c:val>
            <c:numRef>
              <c:f>Invulblad!$C$11:$S$11</c:f>
              <c:numCache>
                <c:formatCode>0.0</c:formatCode>
                <c:ptCount val="17"/>
              </c:numCache>
            </c:numRef>
          </c:val>
          <c:smooth val="0"/>
          <c:extLst>
            <c:ext xmlns:c16="http://schemas.microsoft.com/office/drawing/2014/chart" uri="{C3380CC4-5D6E-409C-BE32-E72D297353CC}">
              <c16:uniqueId val="{00000002-4457-4BA0-9B5D-4FC0528372A4}"/>
            </c:ext>
          </c:extLst>
        </c:ser>
        <c:ser>
          <c:idx val="9"/>
          <c:order val="9"/>
          <c:tx>
            <c:strRef>
              <c:f>Invulblad!$B$12</c:f>
              <c:strCache>
                <c:ptCount val="1"/>
                <c:pt idx="0">
                  <c:v>Getal en bewerking</c:v>
                </c:pt>
              </c:strCache>
            </c:strRef>
          </c:tx>
          <c:spPr>
            <a:ln w="28575" cap="rnd">
              <a:solidFill>
                <a:srgbClr val="92D050"/>
              </a:solidFill>
              <a:round/>
            </a:ln>
            <a:effectLst/>
          </c:spPr>
          <c:marker>
            <c:symbol val="triangle"/>
            <c:size val="10"/>
            <c:spPr>
              <a:solidFill>
                <a:srgbClr val="92D050"/>
              </a:solidFill>
              <a:ln w="9525">
                <a:solidFill>
                  <a:srgbClr val="92D050"/>
                </a:solidFill>
              </a:ln>
              <a:effectLst/>
            </c:spPr>
          </c:marker>
          <c:val>
            <c:numRef>
              <c:f>Invulblad!$C$12:$S$12</c:f>
              <c:numCache>
                <c:formatCode>0.0</c:formatCode>
                <c:ptCount val="17"/>
              </c:numCache>
            </c:numRef>
          </c:val>
          <c:smooth val="0"/>
          <c:extLst>
            <c:ext xmlns:c16="http://schemas.microsoft.com/office/drawing/2014/chart" uri="{C3380CC4-5D6E-409C-BE32-E72D297353CC}">
              <c16:uniqueId val="{00000003-4457-4BA0-9B5D-4FC0528372A4}"/>
            </c:ext>
          </c:extLst>
        </c:ser>
        <c:ser>
          <c:idx val="10"/>
          <c:order val="10"/>
          <c:tx>
            <c:strRef>
              <c:f>Invulblad!$B$14</c:f>
              <c:strCache>
                <c:ptCount val="1"/>
                <c:pt idx="0">
                  <c:v>Mondelinge taal</c:v>
                </c:pt>
              </c:strCache>
            </c:strRef>
          </c:tx>
          <c:spPr>
            <a:ln w="28575" cap="rnd">
              <a:solidFill>
                <a:srgbClr val="CDACE6"/>
              </a:solidFill>
              <a:round/>
            </a:ln>
            <a:effectLst/>
          </c:spPr>
          <c:marker>
            <c:symbol val="square"/>
            <c:size val="10"/>
            <c:spPr>
              <a:solidFill>
                <a:srgbClr val="CDACE6"/>
              </a:solidFill>
              <a:ln w="9525">
                <a:solidFill>
                  <a:srgbClr val="CDACE6"/>
                </a:solidFill>
              </a:ln>
              <a:effectLst/>
            </c:spPr>
          </c:marker>
          <c:val>
            <c:numRef>
              <c:f>Invulblad!$C$14:$S$14</c:f>
              <c:numCache>
                <c:formatCode>0.0</c:formatCode>
                <c:ptCount val="17"/>
              </c:numCache>
            </c:numRef>
          </c:val>
          <c:smooth val="0"/>
          <c:extLst>
            <c:ext xmlns:c16="http://schemas.microsoft.com/office/drawing/2014/chart" uri="{C3380CC4-5D6E-409C-BE32-E72D297353CC}">
              <c16:uniqueId val="{00000004-4457-4BA0-9B5D-4FC0528372A4}"/>
            </c:ext>
          </c:extLst>
        </c:ser>
        <c:ser>
          <c:idx val="11"/>
          <c:order val="11"/>
          <c:tx>
            <c:strRef>
              <c:f>Invulblad!$B$15</c:f>
              <c:strCache>
                <c:ptCount val="1"/>
                <c:pt idx="0">
                  <c:v>Sociaal gedrag</c:v>
                </c:pt>
              </c:strCache>
            </c:strRef>
          </c:tx>
          <c:spPr>
            <a:ln w="28575" cap="rnd">
              <a:solidFill>
                <a:schemeClr val="accent4">
                  <a:lumMod val="75000"/>
                </a:schemeClr>
              </a:solidFill>
              <a:round/>
            </a:ln>
            <a:effectLst/>
          </c:spPr>
          <c:marker>
            <c:symbol val="circle"/>
            <c:size val="10"/>
            <c:spPr>
              <a:solidFill>
                <a:schemeClr val="accent4">
                  <a:lumMod val="75000"/>
                </a:schemeClr>
              </a:solidFill>
              <a:ln w="9525">
                <a:solidFill>
                  <a:schemeClr val="accent4">
                    <a:lumMod val="75000"/>
                  </a:schemeClr>
                </a:solidFill>
              </a:ln>
              <a:effectLst/>
            </c:spPr>
          </c:marker>
          <c:val>
            <c:numRef>
              <c:f>Invulblad!$C$15:$S$15</c:f>
              <c:numCache>
                <c:formatCode>0.0</c:formatCode>
                <c:ptCount val="17"/>
              </c:numCache>
            </c:numRef>
          </c:val>
          <c:smooth val="0"/>
          <c:extLst>
            <c:ext xmlns:c16="http://schemas.microsoft.com/office/drawing/2014/chart" uri="{C3380CC4-5D6E-409C-BE32-E72D297353CC}">
              <c16:uniqueId val="{00000005-4457-4BA0-9B5D-4FC0528372A4}"/>
            </c:ext>
          </c:extLst>
        </c:ser>
        <c:ser>
          <c:idx val="12"/>
          <c:order val="12"/>
          <c:tx>
            <c:strRef>
              <c:f>Invulblad!$B$16</c:f>
              <c:strCache>
                <c:ptCount val="1"/>
                <c:pt idx="0">
                  <c:v>Leren leren</c:v>
                </c:pt>
              </c:strCache>
            </c:strRef>
          </c:tx>
          <c:spPr>
            <a:ln w="28575" cap="rnd">
              <a:solidFill>
                <a:srgbClr val="604900"/>
              </a:solidFill>
              <a:round/>
            </a:ln>
            <a:effectLst/>
          </c:spPr>
          <c:marker>
            <c:symbol val="triangle"/>
            <c:size val="10"/>
            <c:spPr>
              <a:solidFill>
                <a:srgbClr val="604900"/>
              </a:solidFill>
              <a:ln w="9525">
                <a:solidFill>
                  <a:srgbClr val="604900"/>
                </a:solidFill>
              </a:ln>
              <a:effectLst/>
            </c:spPr>
          </c:marker>
          <c:val>
            <c:numRef>
              <c:f>Invulblad!$C$16:$S$16</c:f>
              <c:numCache>
                <c:formatCode>0.0</c:formatCode>
                <c:ptCount val="17"/>
              </c:numCache>
            </c:numRef>
          </c:val>
          <c:smooth val="0"/>
          <c:extLst>
            <c:ext xmlns:c16="http://schemas.microsoft.com/office/drawing/2014/chart" uri="{C3380CC4-5D6E-409C-BE32-E72D297353CC}">
              <c16:uniqueId val="{00000006-4457-4BA0-9B5D-4FC0528372A4}"/>
            </c:ext>
          </c:extLst>
        </c:ser>
        <c:ser>
          <c:idx val="13"/>
          <c:order val="13"/>
          <c:tx>
            <c:strRef>
              <c:f>Invulblad!$B$13</c:f>
              <c:strCache>
                <c:ptCount val="1"/>
                <c:pt idx="0">
                  <c:v>Meten, tijd en geld</c:v>
                </c:pt>
              </c:strCache>
            </c:strRef>
          </c:tx>
          <c:spPr>
            <a:ln w="28575" cap="rnd">
              <a:solidFill>
                <a:schemeClr val="accent6">
                  <a:lumMod val="75000"/>
                </a:schemeClr>
              </a:solidFill>
              <a:round/>
            </a:ln>
            <a:effectLst/>
          </c:spPr>
          <c:marker>
            <c:symbol val="diamond"/>
            <c:size val="10"/>
            <c:spPr>
              <a:solidFill>
                <a:schemeClr val="accent6">
                  <a:lumMod val="75000"/>
                </a:schemeClr>
              </a:solidFill>
              <a:ln w="9525">
                <a:solidFill>
                  <a:schemeClr val="accent6">
                    <a:lumMod val="75000"/>
                  </a:schemeClr>
                </a:solidFill>
              </a:ln>
              <a:effectLst/>
            </c:spPr>
          </c:marker>
          <c:val>
            <c:numRef>
              <c:f>Invulblad!$C$13:$S$13</c:f>
              <c:numCache>
                <c:formatCode>0.0</c:formatCode>
                <c:ptCount val="17"/>
              </c:numCache>
            </c:numRef>
          </c:val>
          <c:smooth val="0"/>
          <c:extLst>
            <c:ext xmlns:c16="http://schemas.microsoft.com/office/drawing/2014/chart" uri="{C3380CC4-5D6E-409C-BE32-E72D297353CC}">
              <c16:uniqueId val="{00000004-5018-4D94-A94B-3123132B231C}"/>
            </c:ext>
          </c:extLst>
        </c:ser>
        <c:ser>
          <c:idx val="16"/>
          <c:order val="16"/>
          <c:tx>
            <c:strRef>
              <c:f>Invulblad!$B$17</c:f>
              <c:strCache>
                <c:ptCount val="1"/>
              </c:strCache>
            </c:strRef>
          </c:tx>
          <c:spPr>
            <a:ln w="28575" cap="rnd">
              <a:solidFill>
                <a:schemeClr val="tx1"/>
              </a:solidFill>
              <a:round/>
            </a:ln>
            <a:effectLst/>
          </c:spPr>
          <c:marker>
            <c:symbol val="circle"/>
            <c:size val="10"/>
            <c:spPr>
              <a:solidFill>
                <a:schemeClr val="tx1">
                  <a:alpha val="92000"/>
                </a:schemeClr>
              </a:solidFill>
              <a:ln w="9525">
                <a:solidFill>
                  <a:schemeClr val="tx1"/>
                </a:solidFill>
              </a:ln>
              <a:effectLst/>
            </c:spPr>
          </c:marker>
          <c:val>
            <c:numRef>
              <c:f>Invulblad!$C$17:$S$17</c:f>
              <c:numCache>
                <c:formatCode>0.0</c:formatCode>
                <c:ptCount val="17"/>
              </c:numCache>
            </c:numRef>
          </c:val>
          <c:smooth val="0"/>
          <c:extLst>
            <c:ext xmlns:c16="http://schemas.microsoft.com/office/drawing/2014/chart" uri="{C3380CC4-5D6E-409C-BE32-E72D297353CC}">
              <c16:uniqueId val="{00000000-D2E2-4A46-AEF6-6A7451B3BD48}"/>
            </c:ext>
          </c:extLst>
        </c:ser>
        <c:dLbls>
          <c:showLegendKey val="0"/>
          <c:showVal val="0"/>
          <c:showCatName val="0"/>
          <c:showSerName val="0"/>
          <c:showPercent val="0"/>
          <c:showBubbleSize val="0"/>
        </c:dLbls>
        <c:marker val="1"/>
        <c:smooth val="0"/>
        <c:axId val="2022330223"/>
        <c:axId val="1696807967"/>
      </c:lineChart>
      <c:catAx>
        <c:axId val="202233022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000" b="1" baseline="0"/>
                  <a:t>Leeftijd</a:t>
                </a:r>
              </a:p>
            </c:rich>
          </c:tx>
          <c:layout>
            <c:manualLayout>
              <c:xMode val="edge"/>
              <c:yMode val="edge"/>
              <c:x val="0.48387552910052917"/>
              <c:y val="0.894599999999999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out"/>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nl-NL"/>
          </a:p>
        </c:txPr>
        <c:crossAx val="1696807967"/>
        <c:crossesAt val="0"/>
        <c:auto val="1"/>
        <c:lblAlgn val="ctr"/>
        <c:lblOffset val="100"/>
        <c:tickMarkSkip val="1"/>
        <c:noMultiLvlLbl val="0"/>
      </c:catAx>
      <c:valAx>
        <c:axId val="1696807967"/>
        <c:scaling>
          <c:orientation val="minMax"/>
          <c:max val="16"/>
          <c:min val="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b="1"/>
                  <a:t>Streefniveau</a:t>
                </a:r>
              </a:p>
            </c:rich>
          </c:tx>
          <c:layout>
            <c:manualLayout>
              <c:xMode val="edge"/>
              <c:yMode val="edge"/>
              <c:x val="1.3866666666666667E-3"/>
              <c:y val="0.346062222222222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022330223"/>
        <c:crossesAt val="1"/>
        <c:crossBetween val="between"/>
        <c:majorUnit val="1"/>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ayout>
        <c:manualLayout>
          <c:xMode val="edge"/>
          <c:yMode val="edge"/>
          <c:x val="0"/>
          <c:y val="0.92608608563539929"/>
          <c:w val="0.83549663668857466"/>
          <c:h val="7.39138494830442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b="1" baseline="0"/>
              <a:t>Niet-methode toetsen</a:t>
            </a:r>
            <a:endParaRPr lang="nl-NL" b="1"/>
          </a:p>
        </c:rich>
      </c:tx>
      <c:layout>
        <c:manualLayout>
          <c:xMode val="edge"/>
          <c:yMode val="edge"/>
          <c:x val="0.4470306038746920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6.1331342202914294E-2"/>
          <c:y val="3.9639639639639637E-2"/>
          <c:w val="0.9147034961147098"/>
          <c:h val="0.81305129629629624"/>
        </c:manualLayout>
      </c:layout>
      <c:areaChart>
        <c:grouping val="stacked"/>
        <c:varyColors val="0"/>
        <c:ser>
          <c:idx val="0"/>
          <c:order val="0"/>
          <c:tx>
            <c:strRef>
              <c:f>Schoolstandaard!$C$10</c:f>
              <c:strCache>
                <c:ptCount val="1"/>
                <c:pt idx="0">
                  <c:v>Wit</c:v>
                </c:pt>
              </c:strCache>
            </c:strRef>
          </c:tx>
          <c:spPr>
            <a:noFill/>
            <a:ln w="25400">
              <a:noFill/>
            </a:ln>
            <a:effectLst/>
          </c:spPr>
          <c:cat>
            <c:numRef>
              <c:f>Schoolstandaard!$W$9:$MM$9</c:f>
              <c:numCache>
                <c:formatCode>General</c:formatCode>
                <c:ptCount val="329"/>
                <c:pt idx="0">
                  <c:v>4</c:v>
                </c:pt>
                <c:pt idx="2">
                  <c:v>5</c:v>
                </c:pt>
                <c:pt idx="4">
                  <c:v>6</c:v>
                </c:pt>
                <c:pt idx="6">
                  <c:v>7</c:v>
                </c:pt>
                <c:pt idx="8">
                  <c:v>8</c:v>
                </c:pt>
                <c:pt idx="10">
                  <c:v>9</c:v>
                </c:pt>
                <c:pt idx="12">
                  <c:v>10</c:v>
                </c:pt>
                <c:pt idx="14">
                  <c:v>11</c:v>
                </c:pt>
                <c:pt idx="16">
                  <c:v>12</c:v>
                </c:pt>
              </c:numCache>
            </c:numRef>
          </c:cat>
          <c:val>
            <c:numRef>
              <c:f>Schoolstandaard!$D$10:$T$10</c:f>
              <c:numCache>
                <c:formatCode>General</c:formatCode>
                <c:ptCount val="17"/>
                <c:pt idx="0">
                  <c:v>0</c:v>
                </c:pt>
                <c:pt idx="1">
                  <c:v>0</c:v>
                </c:pt>
                <c:pt idx="2">
                  <c:v>0</c:v>
                </c:pt>
                <c:pt idx="3">
                  <c:v>0.05</c:v>
                </c:pt>
                <c:pt idx="4">
                  <c:v>0.1</c:v>
                </c:pt>
                <c:pt idx="5">
                  <c:v>0.2</c:v>
                </c:pt>
                <c:pt idx="6">
                  <c:v>0.3</c:v>
                </c:pt>
                <c:pt idx="7">
                  <c:v>0.4</c:v>
                </c:pt>
                <c:pt idx="8">
                  <c:v>0.5</c:v>
                </c:pt>
                <c:pt idx="9">
                  <c:v>0.55000000000000004</c:v>
                </c:pt>
                <c:pt idx="10">
                  <c:v>0.6</c:v>
                </c:pt>
                <c:pt idx="11">
                  <c:v>0.65</c:v>
                </c:pt>
                <c:pt idx="12">
                  <c:v>0.7</c:v>
                </c:pt>
                <c:pt idx="13">
                  <c:v>0.75</c:v>
                </c:pt>
                <c:pt idx="14">
                  <c:v>0.8</c:v>
                </c:pt>
                <c:pt idx="15">
                  <c:v>0.9</c:v>
                </c:pt>
                <c:pt idx="16">
                  <c:v>1</c:v>
                </c:pt>
              </c:numCache>
            </c:numRef>
          </c:val>
          <c:extLst>
            <c:ext xmlns:c16="http://schemas.microsoft.com/office/drawing/2014/chart" uri="{C3380CC4-5D6E-409C-BE32-E72D297353CC}">
              <c16:uniqueId val="{00000000-7EDA-488F-AC1A-DC5704D96821}"/>
            </c:ext>
          </c:extLst>
        </c:ser>
        <c:ser>
          <c:idx val="1"/>
          <c:order val="1"/>
          <c:tx>
            <c:strRef>
              <c:f>Schoolstandaard!$C$11</c:f>
              <c:strCache>
                <c:ptCount val="1"/>
                <c:pt idx="0">
                  <c:v>Leerroute 2</c:v>
                </c:pt>
              </c:strCache>
            </c:strRef>
          </c:tx>
          <c:spPr>
            <a:solidFill>
              <a:srgbClr val="FEF9B4">
                <a:alpha val="60000"/>
              </a:srgbClr>
            </a:solidFill>
            <a:ln w="25400">
              <a:solidFill>
                <a:srgbClr val="FEFACA"/>
              </a:solidFill>
            </a:ln>
            <a:effectLst/>
          </c:spPr>
          <c:cat>
            <c:numRef>
              <c:f>Schoolstandaard!$W$9:$MM$9</c:f>
              <c:numCache>
                <c:formatCode>General</c:formatCode>
                <c:ptCount val="329"/>
                <c:pt idx="0">
                  <c:v>4</c:v>
                </c:pt>
                <c:pt idx="2">
                  <c:v>5</c:v>
                </c:pt>
                <c:pt idx="4">
                  <c:v>6</c:v>
                </c:pt>
                <c:pt idx="6">
                  <c:v>7</c:v>
                </c:pt>
                <c:pt idx="8">
                  <c:v>8</c:v>
                </c:pt>
                <c:pt idx="10">
                  <c:v>9</c:v>
                </c:pt>
                <c:pt idx="12">
                  <c:v>10</c:v>
                </c:pt>
                <c:pt idx="14">
                  <c:v>11</c:v>
                </c:pt>
                <c:pt idx="16">
                  <c:v>12</c:v>
                </c:pt>
              </c:numCache>
            </c:numRef>
          </c:cat>
          <c:val>
            <c:numRef>
              <c:f>Schoolstandaard!$D$11:$T$11</c:f>
              <c:numCache>
                <c:formatCode>General</c:formatCode>
                <c:ptCount val="17"/>
                <c:pt idx="0">
                  <c:v>0</c:v>
                </c:pt>
                <c:pt idx="1">
                  <c:v>0.3</c:v>
                </c:pt>
                <c:pt idx="2">
                  <c:v>0.6</c:v>
                </c:pt>
                <c:pt idx="3">
                  <c:v>0.7</c:v>
                </c:pt>
                <c:pt idx="4">
                  <c:v>0.8</c:v>
                </c:pt>
                <c:pt idx="5">
                  <c:v>0.97499999999999998</c:v>
                </c:pt>
                <c:pt idx="6">
                  <c:v>1.1499999999999999</c:v>
                </c:pt>
                <c:pt idx="7">
                  <c:v>1.3</c:v>
                </c:pt>
                <c:pt idx="8">
                  <c:v>1.45</c:v>
                </c:pt>
                <c:pt idx="9">
                  <c:v>1.5249999999999999</c:v>
                </c:pt>
                <c:pt idx="10">
                  <c:v>1.6</c:v>
                </c:pt>
                <c:pt idx="11">
                  <c:v>1.7</c:v>
                </c:pt>
                <c:pt idx="12">
                  <c:v>1.8</c:v>
                </c:pt>
                <c:pt idx="13">
                  <c:v>1.95</c:v>
                </c:pt>
                <c:pt idx="14">
                  <c:v>2.1</c:v>
                </c:pt>
                <c:pt idx="15">
                  <c:v>2.2999999999999998</c:v>
                </c:pt>
                <c:pt idx="16">
                  <c:v>2.5</c:v>
                </c:pt>
              </c:numCache>
            </c:numRef>
          </c:val>
          <c:extLst>
            <c:ext xmlns:c16="http://schemas.microsoft.com/office/drawing/2014/chart" uri="{C3380CC4-5D6E-409C-BE32-E72D297353CC}">
              <c16:uniqueId val="{00000001-7EDA-488F-AC1A-DC5704D96821}"/>
            </c:ext>
          </c:extLst>
        </c:ser>
        <c:ser>
          <c:idx val="2"/>
          <c:order val="2"/>
          <c:tx>
            <c:strRef>
              <c:f>Schoolstandaard!$C$12</c:f>
              <c:strCache>
                <c:ptCount val="1"/>
                <c:pt idx="0">
                  <c:v>Wit</c:v>
                </c:pt>
              </c:strCache>
            </c:strRef>
          </c:tx>
          <c:spPr>
            <a:noFill/>
            <a:ln w="25400">
              <a:noFill/>
            </a:ln>
            <a:effectLst/>
          </c:spPr>
          <c:cat>
            <c:numRef>
              <c:f>Schoolstandaard!$W$9:$MM$9</c:f>
              <c:numCache>
                <c:formatCode>General</c:formatCode>
                <c:ptCount val="329"/>
                <c:pt idx="0">
                  <c:v>4</c:v>
                </c:pt>
                <c:pt idx="2">
                  <c:v>5</c:v>
                </c:pt>
                <c:pt idx="4">
                  <c:v>6</c:v>
                </c:pt>
                <c:pt idx="6">
                  <c:v>7</c:v>
                </c:pt>
                <c:pt idx="8">
                  <c:v>8</c:v>
                </c:pt>
                <c:pt idx="10">
                  <c:v>9</c:v>
                </c:pt>
                <c:pt idx="12">
                  <c:v>10</c:v>
                </c:pt>
                <c:pt idx="14">
                  <c:v>11</c:v>
                </c:pt>
                <c:pt idx="16">
                  <c:v>12</c:v>
                </c:pt>
              </c:numCache>
            </c:numRef>
          </c:cat>
          <c:val>
            <c:numRef>
              <c:f>Schoolstandaard!$D$12:$T$12</c:f>
              <c:numCache>
                <c:formatCode>General</c:formatCode>
                <c:ptCount val="17"/>
                <c:pt idx="0">
                  <c:v>0</c:v>
                </c:pt>
                <c:pt idx="1">
                  <c:v>0.05</c:v>
                </c:pt>
                <c:pt idx="2">
                  <c:v>0.1</c:v>
                </c:pt>
                <c:pt idx="3">
                  <c:v>0.15</c:v>
                </c:pt>
                <c:pt idx="4">
                  <c:v>0.2</c:v>
                </c:pt>
                <c:pt idx="5">
                  <c:v>0.22500000000000001</c:v>
                </c:pt>
                <c:pt idx="6">
                  <c:v>0.25</c:v>
                </c:pt>
                <c:pt idx="7">
                  <c:v>0.27500000000000002</c:v>
                </c:pt>
                <c:pt idx="8">
                  <c:v>0.3</c:v>
                </c:pt>
                <c:pt idx="9">
                  <c:v>0.35</c:v>
                </c:pt>
                <c:pt idx="10">
                  <c:v>0.4</c:v>
                </c:pt>
                <c:pt idx="11">
                  <c:v>0.45</c:v>
                </c:pt>
                <c:pt idx="12">
                  <c:v>0.5</c:v>
                </c:pt>
                <c:pt idx="13">
                  <c:v>0.5</c:v>
                </c:pt>
                <c:pt idx="14">
                  <c:v>0.5</c:v>
                </c:pt>
                <c:pt idx="15">
                  <c:v>0.5</c:v>
                </c:pt>
                <c:pt idx="16">
                  <c:v>0.5</c:v>
                </c:pt>
              </c:numCache>
            </c:numRef>
          </c:val>
          <c:extLst>
            <c:ext xmlns:c16="http://schemas.microsoft.com/office/drawing/2014/chart" uri="{C3380CC4-5D6E-409C-BE32-E72D297353CC}">
              <c16:uniqueId val="{00000002-7EDA-488F-AC1A-DC5704D96821}"/>
            </c:ext>
          </c:extLst>
        </c:ser>
        <c:ser>
          <c:idx val="3"/>
          <c:order val="3"/>
          <c:tx>
            <c:strRef>
              <c:f>Schoolstandaard!$C$13</c:f>
              <c:strCache>
                <c:ptCount val="1"/>
                <c:pt idx="0">
                  <c:v>Leerroute 3</c:v>
                </c:pt>
              </c:strCache>
            </c:strRef>
          </c:tx>
          <c:spPr>
            <a:solidFill>
              <a:srgbClr val="D9FFB3">
                <a:alpha val="60000"/>
              </a:srgbClr>
            </a:solidFill>
            <a:ln w="25400">
              <a:noFill/>
            </a:ln>
            <a:effectLst/>
          </c:spPr>
          <c:cat>
            <c:numRef>
              <c:f>Schoolstandaard!$W$9:$MM$9</c:f>
              <c:numCache>
                <c:formatCode>General</c:formatCode>
                <c:ptCount val="329"/>
                <c:pt idx="0">
                  <c:v>4</c:v>
                </c:pt>
                <c:pt idx="2">
                  <c:v>5</c:v>
                </c:pt>
                <c:pt idx="4">
                  <c:v>6</c:v>
                </c:pt>
                <c:pt idx="6">
                  <c:v>7</c:v>
                </c:pt>
                <c:pt idx="8">
                  <c:v>8</c:v>
                </c:pt>
                <c:pt idx="10">
                  <c:v>9</c:v>
                </c:pt>
                <c:pt idx="12">
                  <c:v>10</c:v>
                </c:pt>
                <c:pt idx="14">
                  <c:v>11</c:v>
                </c:pt>
                <c:pt idx="16">
                  <c:v>12</c:v>
                </c:pt>
              </c:numCache>
            </c:numRef>
          </c:cat>
          <c:val>
            <c:numRef>
              <c:f>Schoolstandaard!$D$13:$T$13</c:f>
              <c:numCache>
                <c:formatCode>General</c:formatCode>
                <c:ptCount val="17"/>
                <c:pt idx="0">
                  <c:v>0.3</c:v>
                </c:pt>
                <c:pt idx="1">
                  <c:v>0.6</c:v>
                </c:pt>
                <c:pt idx="2">
                  <c:v>0.9</c:v>
                </c:pt>
                <c:pt idx="3">
                  <c:v>1.05</c:v>
                </c:pt>
                <c:pt idx="4">
                  <c:v>1.2</c:v>
                </c:pt>
                <c:pt idx="5">
                  <c:v>1.3</c:v>
                </c:pt>
                <c:pt idx="6">
                  <c:v>1.4</c:v>
                </c:pt>
                <c:pt idx="7">
                  <c:v>1.45</c:v>
                </c:pt>
                <c:pt idx="8">
                  <c:v>1.5</c:v>
                </c:pt>
                <c:pt idx="9">
                  <c:v>1.65</c:v>
                </c:pt>
                <c:pt idx="10">
                  <c:v>1.8</c:v>
                </c:pt>
                <c:pt idx="11">
                  <c:v>1.95</c:v>
                </c:pt>
                <c:pt idx="12">
                  <c:v>2.1</c:v>
                </c:pt>
                <c:pt idx="13">
                  <c:v>2.2000000000000002</c:v>
                </c:pt>
                <c:pt idx="14">
                  <c:v>2.2999999999999998</c:v>
                </c:pt>
                <c:pt idx="15">
                  <c:v>2.4</c:v>
                </c:pt>
                <c:pt idx="16">
                  <c:v>2.5</c:v>
                </c:pt>
              </c:numCache>
            </c:numRef>
          </c:val>
          <c:extLst>
            <c:ext xmlns:c16="http://schemas.microsoft.com/office/drawing/2014/chart" uri="{C3380CC4-5D6E-409C-BE32-E72D297353CC}">
              <c16:uniqueId val="{00000003-7EDA-488F-AC1A-DC5704D96821}"/>
            </c:ext>
          </c:extLst>
        </c:ser>
        <c:ser>
          <c:idx val="4"/>
          <c:order val="4"/>
          <c:tx>
            <c:strRef>
              <c:f>Schoolstandaard!$C$14</c:f>
              <c:strCache>
                <c:ptCount val="1"/>
                <c:pt idx="0">
                  <c:v>Wit</c:v>
                </c:pt>
              </c:strCache>
            </c:strRef>
          </c:tx>
          <c:spPr>
            <a:noFill/>
            <a:ln w="25400">
              <a:noFill/>
            </a:ln>
            <a:effectLst/>
          </c:spPr>
          <c:cat>
            <c:numRef>
              <c:f>Schoolstandaard!$W$9:$MM$9</c:f>
              <c:numCache>
                <c:formatCode>General</c:formatCode>
                <c:ptCount val="329"/>
                <c:pt idx="0">
                  <c:v>4</c:v>
                </c:pt>
                <c:pt idx="2">
                  <c:v>5</c:v>
                </c:pt>
                <c:pt idx="4">
                  <c:v>6</c:v>
                </c:pt>
                <c:pt idx="6">
                  <c:v>7</c:v>
                </c:pt>
                <c:pt idx="8">
                  <c:v>8</c:v>
                </c:pt>
                <c:pt idx="10">
                  <c:v>9</c:v>
                </c:pt>
                <c:pt idx="12">
                  <c:v>10</c:v>
                </c:pt>
                <c:pt idx="14">
                  <c:v>11</c:v>
                </c:pt>
                <c:pt idx="16">
                  <c:v>12</c:v>
                </c:pt>
              </c:numCache>
            </c:numRef>
          </c:cat>
          <c:val>
            <c:numRef>
              <c:f>Schoolstandaard!$D$14:$T$14</c:f>
              <c:numCache>
                <c:formatCode>General</c:formatCode>
                <c:ptCount val="17"/>
                <c:pt idx="0">
                  <c:v>0</c:v>
                </c:pt>
                <c:pt idx="1">
                  <c:v>0.01</c:v>
                </c:pt>
                <c:pt idx="2">
                  <c:v>0.02</c:v>
                </c:pt>
                <c:pt idx="3">
                  <c:v>3.5000000000000003E-2</c:v>
                </c:pt>
                <c:pt idx="4">
                  <c:v>0.05</c:v>
                </c:pt>
                <c:pt idx="5">
                  <c:v>7.4999999999999997E-2</c:v>
                </c:pt>
                <c:pt idx="6">
                  <c:v>0.1</c:v>
                </c:pt>
                <c:pt idx="7">
                  <c:v>0.15</c:v>
                </c:pt>
                <c:pt idx="8">
                  <c:v>0.2</c:v>
                </c:pt>
                <c:pt idx="9">
                  <c:v>0.22500000000000001</c:v>
                </c:pt>
                <c:pt idx="10">
                  <c:v>0.25</c:v>
                </c:pt>
                <c:pt idx="11">
                  <c:v>0.27500000000000002</c:v>
                </c:pt>
                <c:pt idx="12">
                  <c:v>0.3</c:v>
                </c:pt>
                <c:pt idx="13">
                  <c:v>0.35</c:v>
                </c:pt>
                <c:pt idx="14">
                  <c:v>0.4</c:v>
                </c:pt>
                <c:pt idx="15">
                  <c:v>0.45</c:v>
                </c:pt>
                <c:pt idx="16">
                  <c:v>0.5</c:v>
                </c:pt>
              </c:numCache>
            </c:numRef>
          </c:val>
          <c:extLst>
            <c:ext xmlns:c16="http://schemas.microsoft.com/office/drawing/2014/chart" uri="{C3380CC4-5D6E-409C-BE32-E72D297353CC}">
              <c16:uniqueId val="{00000004-7EDA-488F-AC1A-DC5704D96821}"/>
            </c:ext>
          </c:extLst>
        </c:ser>
        <c:ser>
          <c:idx val="5"/>
          <c:order val="5"/>
          <c:tx>
            <c:strRef>
              <c:f>Schoolstandaard!$C$15</c:f>
              <c:strCache>
                <c:ptCount val="1"/>
                <c:pt idx="0">
                  <c:v>Leerroute 4</c:v>
                </c:pt>
              </c:strCache>
            </c:strRef>
          </c:tx>
          <c:spPr>
            <a:solidFill>
              <a:schemeClr val="accent5">
                <a:lumMod val="40000"/>
                <a:lumOff val="60000"/>
                <a:alpha val="60000"/>
              </a:schemeClr>
            </a:solidFill>
            <a:ln w="25400">
              <a:noFill/>
            </a:ln>
            <a:effectLst/>
          </c:spPr>
          <c:cat>
            <c:numRef>
              <c:f>Schoolstandaard!$W$9:$MM$9</c:f>
              <c:numCache>
                <c:formatCode>General</c:formatCode>
                <c:ptCount val="329"/>
                <c:pt idx="0">
                  <c:v>4</c:v>
                </c:pt>
                <c:pt idx="2">
                  <c:v>5</c:v>
                </c:pt>
                <c:pt idx="4">
                  <c:v>6</c:v>
                </c:pt>
                <c:pt idx="6">
                  <c:v>7</c:v>
                </c:pt>
                <c:pt idx="8">
                  <c:v>8</c:v>
                </c:pt>
                <c:pt idx="10">
                  <c:v>9</c:v>
                </c:pt>
                <c:pt idx="12">
                  <c:v>10</c:v>
                </c:pt>
                <c:pt idx="14">
                  <c:v>11</c:v>
                </c:pt>
                <c:pt idx="16">
                  <c:v>12</c:v>
                </c:pt>
              </c:numCache>
            </c:numRef>
          </c:cat>
          <c:val>
            <c:numRef>
              <c:f>Schoolstandaard!$D$15:$T$15</c:f>
              <c:numCache>
                <c:formatCode>General</c:formatCode>
                <c:ptCount val="17"/>
                <c:pt idx="0">
                  <c:v>0.8</c:v>
                </c:pt>
                <c:pt idx="1">
                  <c:v>1</c:v>
                </c:pt>
                <c:pt idx="2">
                  <c:v>1.2</c:v>
                </c:pt>
                <c:pt idx="3">
                  <c:v>1.35</c:v>
                </c:pt>
                <c:pt idx="4">
                  <c:v>1.5</c:v>
                </c:pt>
                <c:pt idx="5">
                  <c:v>1.65</c:v>
                </c:pt>
                <c:pt idx="6">
                  <c:v>1.8</c:v>
                </c:pt>
                <c:pt idx="7">
                  <c:v>2.0499999999999998</c:v>
                </c:pt>
                <c:pt idx="8">
                  <c:v>2.2999999999999998</c:v>
                </c:pt>
                <c:pt idx="9">
                  <c:v>2.5499999999999998</c:v>
                </c:pt>
                <c:pt idx="10">
                  <c:v>2.8</c:v>
                </c:pt>
                <c:pt idx="11">
                  <c:v>3.05</c:v>
                </c:pt>
                <c:pt idx="12">
                  <c:v>3.3</c:v>
                </c:pt>
                <c:pt idx="13">
                  <c:v>3.5</c:v>
                </c:pt>
                <c:pt idx="14">
                  <c:v>3.7</c:v>
                </c:pt>
                <c:pt idx="15">
                  <c:v>3.85</c:v>
                </c:pt>
                <c:pt idx="16">
                  <c:v>4</c:v>
                </c:pt>
              </c:numCache>
            </c:numRef>
          </c:val>
          <c:extLst>
            <c:ext xmlns:c16="http://schemas.microsoft.com/office/drawing/2014/chart" uri="{C3380CC4-5D6E-409C-BE32-E72D297353CC}">
              <c16:uniqueId val="{00000005-7EDA-488F-AC1A-DC5704D96821}"/>
            </c:ext>
          </c:extLst>
        </c:ser>
        <c:ser>
          <c:idx val="10"/>
          <c:order val="10"/>
          <c:tx>
            <c:strRef>
              <c:f>Schoolstandaard!$C$16</c:f>
              <c:strCache>
                <c:ptCount val="1"/>
                <c:pt idx="0">
                  <c:v>Wit</c:v>
                </c:pt>
              </c:strCache>
            </c:strRef>
          </c:tx>
          <c:spPr>
            <a:noFill/>
            <a:ln>
              <a:noFill/>
            </a:ln>
            <a:effectLst/>
          </c:spPr>
          <c:val>
            <c:numRef>
              <c:f>Schoolstandaard!$D$16:$T$16</c:f>
              <c:numCache>
                <c:formatCode>General</c:formatCode>
                <c:ptCount val="17"/>
                <c:pt idx="0">
                  <c:v>0</c:v>
                </c:pt>
                <c:pt idx="1">
                  <c:v>0</c:v>
                </c:pt>
                <c:pt idx="2">
                  <c:v>0</c:v>
                </c:pt>
                <c:pt idx="3">
                  <c:v>0.05</c:v>
                </c:pt>
                <c:pt idx="4">
                  <c:v>0.1</c:v>
                </c:pt>
                <c:pt idx="5">
                  <c:v>0.15</c:v>
                </c:pt>
                <c:pt idx="6">
                  <c:v>0.2</c:v>
                </c:pt>
                <c:pt idx="7">
                  <c:v>0.25</c:v>
                </c:pt>
                <c:pt idx="8">
                  <c:v>0.3</c:v>
                </c:pt>
                <c:pt idx="9">
                  <c:v>0.35</c:v>
                </c:pt>
                <c:pt idx="10">
                  <c:v>0.4</c:v>
                </c:pt>
                <c:pt idx="11">
                  <c:v>0.45</c:v>
                </c:pt>
                <c:pt idx="12">
                  <c:v>0.5</c:v>
                </c:pt>
                <c:pt idx="13">
                  <c:v>0.6</c:v>
                </c:pt>
                <c:pt idx="14">
                  <c:v>0.7</c:v>
                </c:pt>
                <c:pt idx="15">
                  <c:v>0.85</c:v>
                </c:pt>
                <c:pt idx="16">
                  <c:v>1</c:v>
                </c:pt>
              </c:numCache>
            </c:numRef>
          </c:val>
          <c:extLst>
            <c:ext xmlns:c16="http://schemas.microsoft.com/office/drawing/2014/chart" uri="{C3380CC4-5D6E-409C-BE32-E72D297353CC}">
              <c16:uniqueId val="{00000001-69E4-43D8-9D38-83AE70568E89}"/>
            </c:ext>
          </c:extLst>
        </c:ser>
        <c:ser>
          <c:idx val="11"/>
          <c:order val="11"/>
          <c:tx>
            <c:strRef>
              <c:f>Schoolstandaard!$C$17</c:f>
              <c:strCache>
                <c:ptCount val="1"/>
                <c:pt idx="0">
                  <c:v>Leerroute 5</c:v>
                </c:pt>
              </c:strCache>
            </c:strRef>
          </c:tx>
          <c:spPr>
            <a:solidFill>
              <a:srgbClr val="0070C0">
                <a:alpha val="60000"/>
              </a:srgbClr>
            </a:solidFill>
            <a:ln>
              <a:noFill/>
            </a:ln>
            <a:effectLst/>
          </c:spPr>
          <c:val>
            <c:numRef>
              <c:f>Schoolstandaard!$D$17:$T$17</c:f>
              <c:numCache>
                <c:formatCode>General</c:formatCode>
                <c:ptCount val="17"/>
                <c:pt idx="0">
                  <c:v>0.7</c:v>
                </c:pt>
                <c:pt idx="1">
                  <c:v>0.75</c:v>
                </c:pt>
                <c:pt idx="2">
                  <c:v>0.8</c:v>
                </c:pt>
                <c:pt idx="3">
                  <c:v>0.82</c:v>
                </c:pt>
                <c:pt idx="4">
                  <c:v>0.83</c:v>
                </c:pt>
                <c:pt idx="5">
                  <c:v>0.95</c:v>
                </c:pt>
                <c:pt idx="6">
                  <c:v>1</c:v>
                </c:pt>
                <c:pt idx="7">
                  <c:v>1.05</c:v>
                </c:pt>
                <c:pt idx="8">
                  <c:v>1.1000000000000001</c:v>
                </c:pt>
                <c:pt idx="9">
                  <c:v>1.1499999999999999</c:v>
                </c:pt>
                <c:pt idx="10">
                  <c:v>1.2</c:v>
                </c:pt>
                <c:pt idx="11">
                  <c:v>1.25</c:v>
                </c:pt>
                <c:pt idx="12">
                  <c:v>1.3</c:v>
                </c:pt>
                <c:pt idx="13">
                  <c:v>1.35</c:v>
                </c:pt>
                <c:pt idx="14">
                  <c:v>1.4</c:v>
                </c:pt>
                <c:pt idx="15">
                  <c:v>1.45</c:v>
                </c:pt>
                <c:pt idx="16">
                  <c:v>1.5</c:v>
                </c:pt>
              </c:numCache>
            </c:numRef>
          </c:val>
          <c:extLst>
            <c:ext xmlns:c16="http://schemas.microsoft.com/office/drawing/2014/chart" uri="{C3380CC4-5D6E-409C-BE32-E72D297353CC}">
              <c16:uniqueId val="{00000002-69E4-43D8-9D38-83AE70568E89}"/>
            </c:ext>
          </c:extLst>
        </c:ser>
        <c:dLbls>
          <c:showLegendKey val="0"/>
          <c:showVal val="0"/>
          <c:showCatName val="0"/>
          <c:showSerName val="0"/>
          <c:showPercent val="0"/>
          <c:showBubbleSize val="0"/>
        </c:dLbls>
        <c:axId val="2022330223"/>
        <c:axId val="1696807967"/>
      </c:areaChart>
      <c:lineChart>
        <c:grouping val="standard"/>
        <c:varyColors val="0"/>
        <c:ser>
          <c:idx val="6"/>
          <c:order val="6"/>
          <c:tx>
            <c:strRef>
              <c:f>Invulblad!$B$26</c:f>
              <c:strCache>
                <c:ptCount val="1"/>
                <c:pt idx="0">
                  <c:v>Technisch lezen</c:v>
                </c:pt>
              </c:strCache>
            </c:strRef>
          </c:tx>
          <c:spPr>
            <a:ln w="28575" cap="rnd">
              <a:solidFill>
                <a:srgbClr val="FF0000"/>
              </a:solidFill>
              <a:round/>
            </a:ln>
            <a:effectLst/>
          </c:spPr>
          <c:marker>
            <c:symbol val="x"/>
            <c:size val="10"/>
            <c:spPr>
              <a:solidFill>
                <a:srgbClr val="FF0000"/>
              </a:solidFill>
              <a:ln w="9525">
                <a:solidFill>
                  <a:srgbClr val="FF0000"/>
                </a:solidFill>
              </a:ln>
              <a:effectLst/>
            </c:spPr>
          </c:marker>
          <c:cat>
            <c:numRef>
              <c:f>Schoolstandaard!$D$9:$R$9</c:f>
              <c:numCache>
                <c:formatCode>General</c:formatCode>
                <c:ptCount val="15"/>
                <c:pt idx="0">
                  <c:v>4</c:v>
                </c:pt>
                <c:pt idx="2">
                  <c:v>5</c:v>
                </c:pt>
                <c:pt idx="4">
                  <c:v>6</c:v>
                </c:pt>
                <c:pt idx="6">
                  <c:v>7</c:v>
                </c:pt>
                <c:pt idx="8">
                  <c:v>8</c:v>
                </c:pt>
                <c:pt idx="10">
                  <c:v>9</c:v>
                </c:pt>
                <c:pt idx="12">
                  <c:v>10</c:v>
                </c:pt>
                <c:pt idx="14">
                  <c:v>11</c:v>
                </c:pt>
              </c:numCache>
            </c:numRef>
          </c:cat>
          <c:val>
            <c:numRef>
              <c:f>Invulblad!$C$26:$S$26</c:f>
              <c:numCache>
                <c:formatCode>0.0</c:formatCode>
                <c:ptCount val="17"/>
              </c:numCache>
            </c:numRef>
          </c:val>
          <c:smooth val="0"/>
          <c:extLst>
            <c:ext xmlns:c16="http://schemas.microsoft.com/office/drawing/2014/chart" uri="{C3380CC4-5D6E-409C-BE32-E72D297353CC}">
              <c16:uniqueId val="{00000006-7EDA-488F-AC1A-DC5704D96821}"/>
            </c:ext>
          </c:extLst>
        </c:ser>
        <c:ser>
          <c:idx val="7"/>
          <c:order val="7"/>
          <c:tx>
            <c:strRef>
              <c:f>Invulblad!$B$27</c:f>
              <c:strCache>
                <c:ptCount val="1"/>
                <c:pt idx="0">
                  <c:v>Spelling</c:v>
                </c:pt>
              </c:strCache>
            </c:strRef>
          </c:tx>
          <c:spPr>
            <a:ln w="28575" cap="rnd">
              <a:solidFill>
                <a:schemeClr val="accent4"/>
              </a:solidFill>
              <a:round/>
            </a:ln>
            <a:effectLst/>
          </c:spPr>
          <c:marker>
            <c:symbol val="circle"/>
            <c:size val="10"/>
            <c:spPr>
              <a:solidFill>
                <a:srgbClr val="F49E20"/>
              </a:solidFill>
              <a:ln w="9525">
                <a:solidFill>
                  <a:srgbClr val="F49E20"/>
                </a:solidFill>
              </a:ln>
              <a:effectLst/>
            </c:spPr>
          </c:marker>
          <c:val>
            <c:numRef>
              <c:f>Invulblad!$C$27:$S$27</c:f>
              <c:numCache>
                <c:formatCode>0.0</c:formatCode>
                <c:ptCount val="17"/>
              </c:numCache>
            </c:numRef>
          </c:val>
          <c:smooth val="0"/>
          <c:extLst>
            <c:ext xmlns:c16="http://schemas.microsoft.com/office/drawing/2014/chart" uri="{C3380CC4-5D6E-409C-BE32-E72D297353CC}">
              <c16:uniqueId val="{00000001-C20E-4571-A920-C752ADCCC48E}"/>
            </c:ext>
          </c:extLst>
        </c:ser>
        <c:ser>
          <c:idx val="8"/>
          <c:order val="8"/>
          <c:tx>
            <c:strRef>
              <c:f>Invulblad!$B$28</c:f>
              <c:strCache>
                <c:ptCount val="1"/>
                <c:pt idx="0">
                  <c:v>Begrijpend lezen</c:v>
                </c:pt>
              </c:strCache>
            </c:strRef>
          </c:tx>
          <c:spPr>
            <a:ln w="28575" cap="rnd">
              <a:solidFill>
                <a:srgbClr val="FFB1AF"/>
              </a:solidFill>
              <a:round/>
            </a:ln>
            <a:effectLst/>
          </c:spPr>
          <c:marker>
            <c:symbol val="triangle"/>
            <c:size val="10"/>
            <c:spPr>
              <a:solidFill>
                <a:srgbClr val="FFB1AF"/>
              </a:solidFill>
              <a:ln w="9525">
                <a:solidFill>
                  <a:srgbClr val="FFB1AF"/>
                </a:solidFill>
              </a:ln>
              <a:effectLst/>
            </c:spPr>
          </c:marker>
          <c:val>
            <c:numRef>
              <c:f>Invulblad!$C$28:$S$28</c:f>
              <c:numCache>
                <c:formatCode>0.0</c:formatCode>
                <c:ptCount val="17"/>
              </c:numCache>
            </c:numRef>
          </c:val>
          <c:smooth val="0"/>
          <c:extLst>
            <c:ext xmlns:c16="http://schemas.microsoft.com/office/drawing/2014/chart" uri="{C3380CC4-5D6E-409C-BE32-E72D297353CC}">
              <c16:uniqueId val="{00000002-C20E-4571-A920-C752ADCCC48E}"/>
            </c:ext>
          </c:extLst>
        </c:ser>
        <c:ser>
          <c:idx val="9"/>
          <c:order val="9"/>
          <c:tx>
            <c:strRef>
              <c:f>Invulblad!$B$29</c:f>
              <c:strCache>
                <c:ptCount val="1"/>
                <c:pt idx="0">
                  <c:v>Rekenen</c:v>
                </c:pt>
              </c:strCache>
            </c:strRef>
          </c:tx>
          <c:spPr>
            <a:ln w="28575" cap="rnd">
              <a:solidFill>
                <a:srgbClr val="92D050"/>
              </a:solidFill>
              <a:round/>
            </a:ln>
            <a:effectLst/>
          </c:spPr>
          <c:marker>
            <c:symbol val="triangle"/>
            <c:size val="10"/>
            <c:spPr>
              <a:solidFill>
                <a:srgbClr val="92D050"/>
              </a:solidFill>
              <a:ln w="9525">
                <a:solidFill>
                  <a:srgbClr val="92D050"/>
                </a:solidFill>
              </a:ln>
              <a:effectLst/>
            </c:spPr>
          </c:marker>
          <c:val>
            <c:numRef>
              <c:f>Invulblad!$C$29:$S$29</c:f>
              <c:numCache>
                <c:formatCode>0.0</c:formatCode>
                <c:ptCount val="17"/>
              </c:numCache>
            </c:numRef>
          </c:val>
          <c:smooth val="0"/>
          <c:extLst>
            <c:ext xmlns:c16="http://schemas.microsoft.com/office/drawing/2014/chart" uri="{C3380CC4-5D6E-409C-BE32-E72D297353CC}">
              <c16:uniqueId val="{00000003-C20E-4571-A920-C752ADCCC48E}"/>
            </c:ext>
          </c:extLst>
        </c:ser>
        <c:ser>
          <c:idx val="12"/>
          <c:order val="12"/>
          <c:tx>
            <c:strRef>
              <c:f>Invulblad!$B$30</c:f>
              <c:strCache>
                <c:ptCount val="1"/>
              </c:strCache>
            </c:strRef>
          </c:tx>
          <c:spPr>
            <a:ln w="28575" cap="rnd">
              <a:solidFill>
                <a:schemeClr val="tx1"/>
              </a:solidFill>
              <a:round/>
            </a:ln>
            <a:effectLst/>
          </c:spPr>
          <c:marker>
            <c:symbol val="circle"/>
            <c:size val="10"/>
            <c:spPr>
              <a:solidFill>
                <a:schemeClr val="tx1"/>
              </a:solidFill>
              <a:ln w="9525">
                <a:solidFill>
                  <a:schemeClr val="tx1"/>
                </a:solidFill>
              </a:ln>
              <a:effectLst/>
            </c:spPr>
          </c:marker>
          <c:val>
            <c:numRef>
              <c:f>Invulblad!$C$30:$S$30</c:f>
              <c:numCache>
                <c:formatCode>0.0</c:formatCode>
                <c:ptCount val="17"/>
              </c:numCache>
            </c:numRef>
          </c:val>
          <c:smooth val="0"/>
          <c:extLst>
            <c:ext xmlns:c16="http://schemas.microsoft.com/office/drawing/2014/chart" uri="{C3380CC4-5D6E-409C-BE32-E72D297353CC}">
              <c16:uniqueId val="{00000000-9696-43FE-87A9-6E6EAC4812F1}"/>
            </c:ext>
          </c:extLst>
        </c:ser>
        <c:dLbls>
          <c:showLegendKey val="0"/>
          <c:showVal val="0"/>
          <c:showCatName val="0"/>
          <c:showSerName val="0"/>
          <c:showPercent val="0"/>
          <c:showBubbleSize val="0"/>
        </c:dLbls>
        <c:marker val="1"/>
        <c:smooth val="0"/>
        <c:axId val="2022330223"/>
        <c:axId val="1696807967"/>
      </c:lineChart>
      <c:catAx>
        <c:axId val="202233022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000" b="1" baseline="0"/>
                  <a:t>Leeftijd</a:t>
                </a:r>
              </a:p>
            </c:rich>
          </c:tx>
          <c:layout>
            <c:manualLayout>
              <c:xMode val="edge"/>
              <c:yMode val="edge"/>
              <c:x val="0.48387552910052917"/>
              <c:y val="0.894599999999999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out"/>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nl-NL"/>
          </a:p>
        </c:txPr>
        <c:crossAx val="1696807967"/>
        <c:crossesAt val="0"/>
        <c:auto val="1"/>
        <c:lblAlgn val="ctr"/>
        <c:lblOffset val="100"/>
        <c:tickMarkSkip val="1"/>
        <c:noMultiLvlLbl val="0"/>
      </c:catAx>
      <c:valAx>
        <c:axId val="1696807967"/>
        <c:scaling>
          <c:orientation val="minMax"/>
          <c:max val="16"/>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022330223"/>
        <c:crosses val="autoZero"/>
        <c:crossBetween val="between"/>
        <c:majorUnit val="1"/>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Landelijk</a:t>
            </a:r>
            <a:r>
              <a:rPr lang="en-US" b="1" baseline="0"/>
              <a:t> doelgroepenmodel GO Basisonderwijs</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Schoolstandaard!$C$31</c:f>
              <c:strCache>
                <c:ptCount val="1"/>
                <c:pt idx="0">
                  <c:v>Wit</c:v>
                </c:pt>
              </c:strCache>
            </c:strRef>
          </c:tx>
          <c:spPr>
            <a:no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Schoolstandaard!$D$31:$S$31</c15:sqref>
                  </c15:fullRef>
                </c:ext>
              </c:extLst>
              <c:f>Schoolstandaard!$D$31:$L$31</c:f>
              <c:numCache>
                <c:formatCode>General</c:formatCode>
                <c:ptCount val="9"/>
                <c:pt idx="0">
                  <c:v>0</c:v>
                </c:pt>
                <c:pt idx="1">
                  <c:v>0.05</c:v>
                </c:pt>
                <c:pt idx="2">
                  <c:v>0.1</c:v>
                </c:pt>
                <c:pt idx="3">
                  <c:v>0.2</c:v>
                </c:pt>
                <c:pt idx="4">
                  <c:v>0.5</c:v>
                </c:pt>
                <c:pt idx="5">
                  <c:v>0.7</c:v>
                </c:pt>
                <c:pt idx="6">
                  <c:v>0.8</c:v>
                </c:pt>
                <c:pt idx="7">
                  <c:v>0.9</c:v>
                </c:pt>
                <c:pt idx="8">
                  <c:v>1</c:v>
                </c:pt>
              </c:numCache>
            </c:numRef>
          </c:val>
          <c:extLst>
            <c:ext xmlns:c16="http://schemas.microsoft.com/office/drawing/2014/chart" uri="{C3380CC4-5D6E-409C-BE32-E72D297353CC}">
              <c16:uniqueId val="{00000000-127A-443B-8699-1E80E3DFE823}"/>
            </c:ext>
          </c:extLst>
        </c:ser>
        <c:ser>
          <c:idx val="1"/>
          <c:order val="1"/>
          <c:tx>
            <c:strRef>
              <c:f>Schoolstandaard!$C$32</c:f>
              <c:strCache>
                <c:ptCount val="1"/>
                <c:pt idx="0">
                  <c:v>Leerroute 2</c:v>
                </c:pt>
              </c:strCache>
            </c:strRef>
          </c:tx>
          <c:spPr>
            <a:solidFill>
              <a:srgbClr val="FEFACA">
                <a:alpha val="60000"/>
              </a:srgbClr>
            </a:solid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Schoolstandaard!$D$32:$S$32</c15:sqref>
                  </c15:fullRef>
                </c:ext>
              </c:extLst>
              <c:f>Schoolstandaard!$D$32:$L$32</c:f>
              <c:numCache>
                <c:formatCode>General</c:formatCode>
                <c:ptCount val="9"/>
                <c:pt idx="0">
                  <c:v>0</c:v>
                </c:pt>
                <c:pt idx="1">
                  <c:v>0.5</c:v>
                </c:pt>
                <c:pt idx="2">
                  <c:v>0.9</c:v>
                </c:pt>
                <c:pt idx="3">
                  <c:v>1.2</c:v>
                </c:pt>
                <c:pt idx="4">
                  <c:v>1.4</c:v>
                </c:pt>
                <c:pt idx="5">
                  <c:v>1.7</c:v>
                </c:pt>
                <c:pt idx="6">
                  <c:v>2</c:v>
                </c:pt>
                <c:pt idx="7">
                  <c:v>2.25</c:v>
                </c:pt>
                <c:pt idx="8">
                  <c:v>2.5</c:v>
                </c:pt>
              </c:numCache>
            </c:numRef>
          </c:val>
          <c:extLst>
            <c:ext xmlns:c16="http://schemas.microsoft.com/office/drawing/2014/chart" uri="{C3380CC4-5D6E-409C-BE32-E72D297353CC}">
              <c16:uniqueId val="{00000001-127A-443B-8699-1E80E3DFE823}"/>
            </c:ext>
          </c:extLst>
        </c:ser>
        <c:ser>
          <c:idx val="2"/>
          <c:order val="2"/>
          <c:tx>
            <c:strRef>
              <c:f>Schoolstandaard!$C$33</c:f>
              <c:strCache>
                <c:ptCount val="1"/>
                <c:pt idx="0">
                  <c:v>Wit</c:v>
                </c:pt>
              </c:strCache>
            </c:strRef>
          </c:tx>
          <c:spPr>
            <a:no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Schoolstandaard!$D$33:$S$33</c15:sqref>
                  </c15:fullRef>
                </c:ext>
              </c:extLst>
              <c:f>Schoolstandaard!$D$33:$L$33</c:f>
              <c:numCache>
                <c:formatCode>General</c:formatCode>
                <c:ptCount val="9"/>
                <c:pt idx="0">
                  <c:v>0</c:v>
                </c:pt>
                <c:pt idx="1">
                  <c:v>0.15</c:v>
                </c:pt>
                <c:pt idx="2">
                  <c:v>0.2</c:v>
                </c:pt>
                <c:pt idx="3">
                  <c:v>0.25</c:v>
                </c:pt>
                <c:pt idx="4">
                  <c:v>0.3</c:v>
                </c:pt>
                <c:pt idx="5">
                  <c:v>0.35</c:v>
                </c:pt>
                <c:pt idx="6">
                  <c:v>0.45</c:v>
                </c:pt>
                <c:pt idx="7">
                  <c:v>0.45</c:v>
                </c:pt>
                <c:pt idx="8">
                  <c:v>0.5</c:v>
                </c:pt>
              </c:numCache>
            </c:numRef>
          </c:val>
          <c:extLst>
            <c:ext xmlns:c16="http://schemas.microsoft.com/office/drawing/2014/chart" uri="{C3380CC4-5D6E-409C-BE32-E72D297353CC}">
              <c16:uniqueId val="{00000002-127A-443B-8699-1E80E3DFE823}"/>
            </c:ext>
          </c:extLst>
        </c:ser>
        <c:ser>
          <c:idx val="3"/>
          <c:order val="3"/>
          <c:tx>
            <c:strRef>
              <c:f>Schoolstandaard!$C$34</c:f>
              <c:strCache>
                <c:ptCount val="1"/>
                <c:pt idx="0">
                  <c:v>Leerroute 3</c:v>
                </c:pt>
              </c:strCache>
            </c:strRef>
          </c:tx>
          <c:spPr>
            <a:solidFill>
              <a:srgbClr val="D9FFB3">
                <a:alpha val="60000"/>
              </a:srgbClr>
            </a:solid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Schoolstandaard!$D$34:$S$34</c15:sqref>
                  </c15:fullRef>
                </c:ext>
              </c:extLst>
              <c:f>Schoolstandaard!$D$34:$L$34</c:f>
              <c:numCache>
                <c:formatCode>General</c:formatCode>
                <c:ptCount val="9"/>
                <c:pt idx="0">
                  <c:v>0.2</c:v>
                </c:pt>
                <c:pt idx="1">
                  <c:v>0.4</c:v>
                </c:pt>
                <c:pt idx="2">
                  <c:v>0.6</c:v>
                </c:pt>
                <c:pt idx="3">
                  <c:v>0.9</c:v>
                </c:pt>
                <c:pt idx="4">
                  <c:v>1</c:v>
                </c:pt>
                <c:pt idx="5">
                  <c:v>1.25</c:v>
                </c:pt>
                <c:pt idx="6">
                  <c:v>1.3</c:v>
                </c:pt>
                <c:pt idx="7">
                  <c:v>1.4</c:v>
                </c:pt>
                <c:pt idx="8">
                  <c:v>1.5</c:v>
                </c:pt>
              </c:numCache>
            </c:numRef>
          </c:val>
          <c:extLst>
            <c:ext xmlns:c16="http://schemas.microsoft.com/office/drawing/2014/chart" uri="{C3380CC4-5D6E-409C-BE32-E72D297353CC}">
              <c16:uniqueId val="{00000003-127A-443B-8699-1E80E3DFE823}"/>
            </c:ext>
          </c:extLst>
        </c:ser>
        <c:ser>
          <c:idx val="4"/>
          <c:order val="4"/>
          <c:tx>
            <c:strRef>
              <c:f>Schoolstandaard!$C$35</c:f>
              <c:strCache>
                <c:ptCount val="1"/>
                <c:pt idx="0">
                  <c:v>Wit</c:v>
                </c:pt>
              </c:strCache>
            </c:strRef>
          </c:tx>
          <c:spPr>
            <a:no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Schoolstandaard!$D$35:$S$35</c15:sqref>
                  </c15:fullRef>
                </c:ext>
              </c:extLst>
              <c:f>Schoolstandaard!$D$35:$L$35</c:f>
              <c:numCache>
                <c:formatCode>General</c:formatCode>
                <c:ptCount val="9"/>
                <c:pt idx="0">
                  <c:v>0</c:v>
                </c:pt>
                <c:pt idx="1">
                  <c:v>0</c:v>
                </c:pt>
                <c:pt idx="2">
                  <c:v>0.05</c:v>
                </c:pt>
                <c:pt idx="3">
                  <c:v>0.1</c:v>
                </c:pt>
                <c:pt idx="4">
                  <c:v>0.15</c:v>
                </c:pt>
                <c:pt idx="5">
                  <c:v>0.2</c:v>
                </c:pt>
                <c:pt idx="6">
                  <c:v>0.3</c:v>
                </c:pt>
                <c:pt idx="7">
                  <c:v>0.4</c:v>
                </c:pt>
                <c:pt idx="8">
                  <c:v>0.5</c:v>
                </c:pt>
              </c:numCache>
            </c:numRef>
          </c:val>
          <c:extLst>
            <c:ext xmlns:c16="http://schemas.microsoft.com/office/drawing/2014/chart" uri="{C3380CC4-5D6E-409C-BE32-E72D297353CC}">
              <c16:uniqueId val="{00000004-127A-443B-8699-1E80E3DFE823}"/>
            </c:ext>
          </c:extLst>
        </c:ser>
        <c:ser>
          <c:idx val="5"/>
          <c:order val="5"/>
          <c:tx>
            <c:strRef>
              <c:f>Schoolstandaard!$C$36</c:f>
              <c:strCache>
                <c:ptCount val="1"/>
                <c:pt idx="0">
                  <c:v>Leerroute 4</c:v>
                </c:pt>
              </c:strCache>
            </c:strRef>
          </c:tx>
          <c:spPr>
            <a:solidFill>
              <a:schemeClr val="accent5">
                <a:lumMod val="60000"/>
                <a:lumOff val="40000"/>
                <a:alpha val="60000"/>
              </a:schemeClr>
            </a:solid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Schoolstandaard!$D$36:$S$36</c15:sqref>
                  </c15:fullRef>
                </c:ext>
              </c:extLst>
              <c:f>Schoolstandaard!$D$36:$L$36</c:f>
              <c:numCache>
                <c:formatCode>General</c:formatCode>
                <c:ptCount val="9"/>
                <c:pt idx="0">
                  <c:v>0.3</c:v>
                </c:pt>
                <c:pt idx="1">
                  <c:v>0.5</c:v>
                </c:pt>
                <c:pt idx="2">
                  <c:v>0.6</c:v>
                </c:pt>
                <c:pt idx="3">
                  <c:v>0.8</c:v>
                </c:pt>
                <c:pt idx="4">
                  <c:v>1.2</c:v>
                </c:pt>
                <c:pt idx="5">
                  <c:v>1.6</c:v>
                </c:pt>
                <c:pt idx="6">
                  <c:v>2</c:v>
                </c:pt>
                <c:pt idx="7">
                  <c:v>2.5</c:v>
                </c:pt>
                <c:pt idx="8">
                  <c:v>3</c:v>
                </c:pt>
              </c:numCache>
            </c:numRef>
          </c:val>
          <c:extLst>
            <c:ext xmlns:c16="http://schemas.microsoft.com/office/drawing/2014/chart" uri="{C3380CC4-5D6E-409C-BE32-E72D297353CC}">
              <c16:uniqueId val="{00000005-127A-443B-8699-1E80E3DFE823}"/>
            </c:ext>
          </c:extLst>
        </c:ser>
        <c:ser>
          <c:idx val="6"/>
          <c:order val="6"/>
          <c:tx>
            <c:strRef>
              <c:f>Schoolstandaard!$C$37</c:f>
              <c:strCache>
                <c:ptCount val="1"/>
                <c:pt idx="0">
                  <c:v>Wit</c:v>
                </c:pt>
              </c:strCache>
            </c:strRef>
          </c:tx>
          <c:spPr>
            <a:noFill/>
            <a:ln w="25400">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Schoolstandaard!$D$37:$S$37</c15:sqref>
                  </c15:fullRef>
                </c:ext>
              </c:extLst>
              <c:f>Schoolstandaard!$D$37:$L$37</c:f>
              <c:numCache>
                <c:formatCode>General</c:formatCode>
                <c:ptCount val="9"/>
                <c:pt idx="0">
                  <c:v>0</c:v>
                </c:pt>
                <c:pt idx="1">
                  <c:v>0.05</c:v>
                </c:pt>
                <c:pt idx="2">
                  <c:v>0.1</c:v>
                </c:pt>
                <c:pt idx="3">
                  <c:v>0.2</c:v>
                </c:pt>
                <c:pt idx="4">
                  <c:v>0.3</c:v>
                </c:pt>
                <c:pt idx="5">
                  <c:v>0.4</c:v>
                </c:pt>
                <c:pt idx="6">
                  <c:v>0.5</c:v>
                </c:pt>
                <c:pt idx="7">
                  <c:v>0.7</c:v>
                </c:pt>
                <c:pt idx="8">
                  <c:v>1</c:v>
                </c:pt>
              </c:numCache>
            </c:numRef>
          </c:val>
          <c:extLst>
            <c:ext xmlns:c16="http://schemas.microsoft.com/office/drawing/2014/chart" uri="{C3380CC4-5D6E-409C-BE32-E72D297353CC}">
              <c16:uniqueId val="{00000006-127A-443B-8699-1E80E3DFE823}"/>
            </c:ext>
          </c:extLst>
        </c:ser>
        <c:ser>
          <c:idx val="7"/>
          <c:order val="7"/>
          <c:tx>
            <c:strRef>
              <c:f>Schoolstandaard!$C$38</c:f>
              <c:strCache>
                <c:ptCount val="1"/>
                <c:pt idx="0">
                  <c:v>Leerroute 5</c:v>
                </c:pt>
              </c:strCache>
            </c:strRef>
          </c:tx>
          <c:spPr>
            <a:solidFill>
              <a:srgbClr val="0070C0">
                <a:alpha val="60000"/>
              </a:srgbClr>
            </a:solidFill>
            <a:ln w="25400">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Schoolstandaard!$D$38:$S$38</c15:sqref>
                  </c15:fullRef>
                </c:ext>
              </c:extLst>
              <c:f>Schoolstandaard!$D$38:$L$38</c:f>
              <c:numCache>
                <c:formatCode>General</c:formatCode>
                <c:ptCount val="9"/>
                <c:pt idx="0">
                  <c:v>0.5</c:v>
                </c:pt>
                <c:pt idx="1">
                  <c:v>0.65</c:v>
                </c:pt>
                <c:pt idx="2">
                  <c:v>1</c:v>
                </c:pt>
                <c:pt idx="3">
                  <c:v>1.3</c:v>
                </c:pt>
                <c:pt idx="4">
                  <c:v>1.6</c:v>
                </c:pt>
                <c:pt idx="5">
                  <c:v>1.7</c:v>
                </c:pt>
                <c:pt idx="6">
                  <c:v>1.9</c:v>
                </c:pt>
                <c:pt idx="7">
                  <c:v>1.95</c:v>
                </c:pt>
                <c:pt idx="8">
                  <c:v>2</c:v>
                </c:pt>
              </c:numCache>
            </c:numRef>
          </c:val>
          <c:extLst>
            <c:ext xmlns:c16="http://schemas.microsoft.com/office/drawing/2014/chart" uri="{C3380CC4-5D6E-409C-BE32-E72D297353CC}">
              <c16:uniqueId val="{00000007-127A-443B-8699-1E80E3DFE823}"/>
            </c:ext>
          </c:extLst>
        </c:ser>
        <c:ser>
          <c:idx val="8"/>
          <c:order val="8"/>
          <c:tx>
            <c:strRef>
              <c:f>Schoolstandaard!$C$39</c:f>
              <c:strCache>
                <c:ptCount val="1"/>
                <c:pt idx="0">
                  <c:v>Wit</c:v>
                </c:pt>
              </c:strCache>
            </c:strRef>
          </c:tx>
          <c:spPr>
            <a:no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Schoolstandaard!$D$39:$S$39</c15:sqref>
                  </c15:fullRef>
                </c:ext>
              </c:extLst>
              <c:f>Schoolstandaard!$D$39:$L$39</c:f>
              <c:numCache>
                <c:formatCode>General</c:formatCode>
                <c:ptCount val="9"/>
                <c:pt idx="0">
                  <c:v>0</c:v>
                </c:pt>
                <c:pt idx="1">
                  <c:v>0</c:v>
                </c:pt>
                <c:pt idx="2">
                  <c:v>0.3</c:v>
                </c:pt>
                <c:pt idx="3">
                  <c:v>0.35</c:v>
                </c:pt>
                <c:pt idx="4">
                  <c:v>0.4</c:v>
                </c:pt>
                <c:pt idx="5">
                  <c:v>0.45</c:v>
                </c:pt>
                <c:pt idx="6">
                  <c:v>0.5</c:v>
                </c:pt>
                <c:pt idx="7">
                  <c:v>0.75</c:v>
                </c:pt>
                <c:pt idx="8">
                  <c:v>1</c:v>
                </c:pt>
              </c:numCache>
            </c:numRef>
          </c:val>
          <c:extLst>
            <c:ext xmlns:c16="http://schemas.microsoft.com/office/drawing/2014/chart" uri="{C3380CC4-5D6E-409C-BE32-E72D297353CC}">
              <c16:uniqueId val="{00000008-127A-443B-8699-1E80E3DFE823}"/>
            </c:ext>
          </c:extLst>
        </c:ser>
        <c:ser>
          <c:idx val="9"/>
          <c:order val="9"/>
          <c:tx>
            <c:strRef>
              <c:f>Schoolstandaard!$C$40</c:f>
              <c:strCache>
                <c:ptCount val="1"/>
                <c:pt idx="0">
                  <c:v>Leerroute 6</c:v>
                </c:pt>
              </c:strCache>
            </c:strRef>
          </c:tx>
          <c:spPr>
            <a:solidFill>
              <a:srgbClr val="7030A0">
                <a:alpha val="60000"/>
              </a:srgbClr>
            </a:solidFill>
            <a:ln>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Schoolstandaard!$D$40:$S$40</c15:sqref>
                  </c15:fullRef>
                </c:ext>
              </c:extLst>
              <c:f>Schoolstandaard!$D$40:$L$40</c:f>
              <c:numCache>
                <c:formatCode>General</c:formatCode>
                <c:ptCount val="9"/>
                <c:pt idx="0">
                  <c:v>0.6</c:v>
                </c:pt>
                <c:pt idx="1">
                  <c:v>0.8</c:v>
                </c:pt>
                <c:pt idx="2">
                  <c:v>1</c:v>
                </c:pt>
                <c:pt idx="3">
                  <c:v>1.2</c:v>
                </c:pt>
                <c:pt idx="4">
                  <c:v>1.4</c:v>
                </c:pt>
                <c:pt idx="5">
                  <c:v>1.6</c:v>
                </c:pt>
                <c:pt idx="6">
                  <c:v>1.8</c:v>
                </c:pt>
                <c:pt idx="7">
                  <c:v>1.9</c:v>
                </c:pt>
                <c:pt idx="8">
                  <c:v>2</c:v>
                </c:pt>
              </c:numCache>
            </c:numRef>
          </c:val>
          <c:extLst>
            <c:ext xmlns:c16="http://schemas.microsoft.com/office/drawing/2014/chart" uri="{C3380CC4-5D6E-409C-BE32-E72D297353CC}">
              <c16:uniqueId val="{00000009-127A-443B-8699-1E80E3DFE823}"/>
            </c:ext>
          </c:extLst>
        </c:ser>
        <c:ser>
          <c:idx val="10"/>
          <c:order val="10"/>
          <c:tx>
            <c:strRef>
              <c:f>Schoolstandaard!$C$41</c:f>
              <c:strCache>
                <c:ptCount val="1"/>
                <c:pt idx="0">
                  <c:v>Wit</c:v>
                </c:pt>
              </c:strCache>
            </c:strRef>
          </c:tx>
          <c:spPr>
            <a:noFill/>
            <a:ln w="25400">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Schoolstandaard!$D$41:$S$41</c15:sqref>
                  </c15:fullRef>
                </c:ext>
              </c:extLst>
              <c:f>Schoolstandaard!$D$41:$L$41</c:f>
              <c:numCache>
                <c:formatCode>General</c:formatCode>
                <c:ptCount val="9"/>
                <c:pt idx="0">
                  <c:v>0</c:v>
                </c:pt>
                <c:pt idx="1">
                  <c:v>0</c:v>
                </c:pt>
                <c:pt idx="2">
                  <c:v>0</c:v>
                </c:pt>
                <c:pt idx="3">
                  <c:v>0.1</c:v>
                </c:pt>
                <c:pt idx="4">
                  <c:v>0.2</c:v>
                </c:pt>
                <c:pt idx="5">
                  <c:v>0.22500000000000001</c:v>
                </c:pt>
                <c:pt idx="6">
                  <c:v>0.25</c:v>
                </c:pt>
                <c:pt idx="7">
                  <c:v>0.27500000000000002</c:v>
                </c:pt>
                <c:pt idx="8">
                  <c:v>0.3</c:v>
                </c:pt>
              </c:numCache>
            </c:numRef>
          </c:val>
          <c:extLst>
            <c:ext xmlns:c16="http://schemas.microsoft.com/office/drawing/2014/chart" uri="{C3380CC4-5D6E-409C-BE32-E72D297353CC}">
              <c16:uniqueId val="{0000000A-127A-443B-8699-1E80E3DFE823}"/>
            </c:ext>
          </c:extLst>
        </c:ser>
        <c:ser>
          <c:idx val="11"/>
          <c:order val="11"/>
          <c:tx>
            <c:strRef>
              <c:f>Schoolstandaard!$C$42</c:f>
              <c:strCache>
                <c:ptCount val="1"/>
                <c:pt idx="0">
                  <c:v>Leerroute 7</c:v>
                </c:pt>
              </c:strCache>
            </c:strRef>
          </c:tx>
          <c:spPr>
            <a:solidFill>
              <a:schemeClr val="tx1">
                <a:alpha val="60000"/>
              </a:schemeClr>
            </a:solidFill>
            <a:ln w="25400">
              <a:noFill/>
            </a:ln>
            <a:effectLst/>
          </c:spPr>
          <c:cat>
            <c:numRef>
              <c:extLst>
                <c:ext xmlns:c15="http://schemas.microsoft.com/office/drawing/2012/chart" uri="{02D57815-91ED-43cb-92C2-25804820EDAC}">
                  <c15:fullRef>
                    <c15:sqref>Schoolstandaard!$D$30:$S$30</c15:sqref>
                  </c15:fullRef>
                </c:ext>
              </c:extLst>
              <c:f>Schoolstandaard!$D$30:$L$30</c:f>
              <c:numCache>
                <c:formatCode>General</c:formatCode>
                <c:ptCount val="9"/>
                <c:pt idx="0">
                  <c:v>4</c:v>
                </c:pt>
                <c:pt idx="1">
                  <c:v>5</c:v>
                </c:pt>
                <c:pt idx="2">
                  <c:v>6</c:v>
                </c:pt>
                <c:pt idx="3">
                  <c:v>7</c:v>
                </c:pt>
                <c:pt idx="4">
                  <c:v>8</c:v>
                </c:pt>
                <c:pt idx="5">
                  <c:v>9</c:v>
                </c:pt>
                <c:pt idx="6">
                  <c:v>10</c:v>
                </c:pt>
                <c:pt idx="7">
                  <c:v>11</c:v>
                </c:pt>
                <c:pt idx="8">
                  <c:v>12</c:v>
                </c:pt>
              </c:numCache>
            </c:numRef>
          </c:cat>
          <c:val>
            <c:numRef>
              <c:extLst>
                <c:ext xmlns:c15="http://schemas.microsoft.com/office/drawing/2012/chart" uri="{02D57815-91ED-43cb-92C2-25804820EDAC}">
                  <c15:fullRef>
                    <c15:sqref>Schoolstandaard!$D$42:$S$42</c15:sqref>
                  </c15:fullRef>
                </c:ext>
              </c:extLst>
              <c:f>Schoolstandaard!$D$42:$L$42</c:f>
              <c:numCache>
                <c:formatCode>General</c:formatCode>
                <c:ptCount val="9"/>
                <c:pt idx="0">
                  <c:v>1.2</c:v>
                </c:pt>
                <c:pt idx="1">
                  <c:v>1.6</c:v>
                </c:pt>
                <c:pt idx="2">
                  <c:v>1.7</c:v>
                </c:pt>
                <c:pt idx="3">
                  <c:v>1.75</c:v>
                </c:pt>
                <c:pt idx="4">
                  <c:v>1.8</c:v>
                </c:pt>
                <c:pt idx="5">
                  <c:v>1.9</c:v>
                </c:pt>
                <c:pt idx="6">
                  <c:v>2</c:v>
                </c:pt>
                <c:pt idx="7">
                  <c:v>2.1</c:v>
                </c:pt>
                <c:pt idx="8">
                  <c:v>2.2999999999999998</c:v>
                </c:pt>
              </c:numCache>
            </c:numRef>
          </c:val>
          <c:extLst>
            <c:ext xmlns:c16="http://schemas.microsoft.com/office/drawing/2014/chart" uri="{C3380CC4-5D6E-409C-BE32-E72D297353CC}">
              <c16:uniqueId val="{0000000B-127A-443B-8699-1E80E3DFE823}"/>
            </c:ext>
          </c:extLst>
        </c:ser>
        <c:dLbls>
          <c:showLegendKey val="0"/>
          <c:showVal val="0"/>
          <c:showCatName val="0"/>
          <c:showSerName val="0"/>
          <c:showPercent val="0"/>
          <c:showBubbleSize val="0"/>
        </c:dLbls>
        <c:axId val="576562440"/>
        <c:axId val="576569000"/>
      </c:areaChart>
      <c:catAx>
        <c:axId val="576562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Leeftijd einde schooljaar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76569000"/>
        <c:crosses val="autoZero"/>
        <c:auto val="1"/>
        <c:lblAlgn val="ctr"/>
        <c:lblOffset val="100"/>
        <c:noMultiLvlLbl val="0"/>
      </c:catAx>
      <c:valAx>
        <c:axId val="576569000"/>
        <c:scaling>
          <c:orientation val="minMax"/>
          <c:max val="17"/>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Functioneringsniveau</a:t>
                </a:r>
              </a:p>
            </c:rich>
          </c:tx>
          <c:layout>
            <c:manualLayout>
              <c:xMode val="edge"/>
              <c:yMode val="edge"/>
              <c:x val="3.6215007071194001E-3"/>
              <c:y val="0.292600817640973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nl-NL"/>
          </a:p>
        </c:txPr>
        <c:crossAx val="576562440"/>
        <c:crosses val="autoZero"/>
        <c:crossBetween val="midCat"/>
        <c:majorUnit val="1"/>
        <c:minorUnit val="0.2"/>
      </c:valAx>
      <c:spPr>
        <a:noFill/>
        <a:ln>
          <a:noFill/>
        </a:ln>
        <a:effectLst/>
      </c:spPr>
    </c:plotArea>
    <c:legend>
      <c:legendPos val="b"/>
      <c:legendEntry>
        <c:idx val="0"/>
        <c:delete val="1"/>
      </c:legendEntry>
      <c:legendEntry>
        <c:idx val="2"/>
        <c:delete val="1"/>
      </c:legendEntry>
      <c:legendEntry>
        <c:idx val="4"/>
        <c:delete val="1"/>
      </c:legendEntry>
      <c:legendEntry>
        <c:idx val="6"/>
        <c:delete val="1"/>
      </c:legendEntry>
      <c:legendEntry>
        <c:idx val="8"/>
        <c:delete val="1"/>
      </c:legendEntry>
      <c:legendEntry>
        <c:idx val="1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nl-N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15</xdr:col>
      <xdr:colOff>106680</xdr:colOff>
      <xdr:row>0</xdr:row>
      <xdr:rowOff>228601</xdr:rowOff>
    </xdr:from>
    <xdr:to>
      <xdr:col>18</xdr:col>
      <xdr:colOff>569280</xdr:colOff>
      <xdr:row>2</xdr:row>
      <xdr:rowOff>305600</xdr:rowOff>
    </xdr:to>
    <xdr:pic>
      <xdr:nvPicPr>
        <xdr:cNvPr id="2" name="Afbeelding 1" descr="OppWijzerZML">
          <a:extLst>
            <a:ext uri="{FF2B5EF4-FFF2-40B4-BE49-F238E27FC236}">
              <a16:creationId xmlns:a16="http://schemas.microsoft.com/office/drawing/2014/main" id="{183A7676-B85D-3E19-A4A9-92B4EF875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0780" y="228601"/>
          <a:ext cx="2520000" cy="709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140969</xdr:colOff>
      <xdr:row>7</xdr:row>
      <xdr:rowOff>59598</xdr:rowOff>
    </xdr:from>
    <xdr:to>
      <xdr:col>10</xdr:col>
      <xdr:colOff>378194</xdr:colOff>
      <xdr:row>40</xdr:row>
      <xdr:rowOff>76885</xdr:rowOff>
    </xdr:to>
    <xdr:graphicFrame macro="">
      <xdr:nvGraphicFramePr>
        <xdr:cNvPr id="2" name="Grafiek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60415</xdr:colOff>
      <xdr:row>41</xdr:row>
      <xdr:rowOff>76200</xdr:rowOff>
    </xdr:from>
    <xdr:to>
      <xdr:col>10</xdr:col>
      <xdr:colOff>297640</xdr:colOff>
      <xdr:row>73</xdr:row>
      <xdr:rowOff>153086</xdr:rowOff>
    </xdr:to>
    <xdr:graphicFrame macro="">
      <xdr:nvGraphicFramePr>
        <xdr:cNvPr id="5" name="Grafiek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245745</xdr:colOff>
      <xdr:row>25</xdr:row>
      <xdr:rowOff>6530</xdr:rowOff>
    </xdr:from>
    <xdr:to>
      <xdr:col>12</xdr:col>
      <xdr:colOff>53340</xdr:colOff>
      <xdr:row>28</xdr:row>
      <xdr:rowOff>44631</xdr:rowOff>
    </xdr:to>
    <xdr:sp macro="" textlink="">
      <xdr:nvSpPr>
        <xdr:cNvPr id="10" name="Tekstvak 9">
          <a:extLst>
            <a:ext uri="{FF2B5EF4-FFF2-40B4-BE49-F238E27FC236}">
              <a16:creationId xmlns:a16="http://schemas.microsoft.com/office/drawing/2014/main" id="{E79F4B19-A20D-4479-8792-CB50D92A94BC}"/>
            </a:ext>
          </a:extLst>
        </xdr:cNvPr>
        <xdr:cNvSpPr txBox="1"/>
      </xdr:nvSpPr>
      <xdr:spPr>
        <a:xfrm>
          <a:off x="7818120" y="4950005"/>
          <a:ext cx="1026795" cy="523876"/>
        </a:xfrm>
        <a:prstGeom prst="rect">
          <a:avLst/>
        </a:prstGeom>
        <a:solidFill>
          <a:schemeClr val="lt1"/>
        </a:solidFill>
        <a:ln w="9525" cmpd="sng">
          <a:solidFill>
            <a:srgbClr val="D9FFB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3</a:t>
          </a:r>
        </a:p>
        <a:p>
          <a:r>
            <a:rPr lang="nl-NL" sz="900" b="1" i="0" u="none" strike="noStrike" baseline="0">
              <a:solidFill>
                <a:schemeClr val="dk1"/>
              </a:solidFill>
              <a:effectLst/>
              <a:latin typeface="+mn-lt"/>
              <a:ea typeface="+mn-ea"/>
              <a:cs typeface="+mn-cs"/>
            </a:rPr>
            <a:t>E2-M3E3</a:t>
          </a:r>
        </a:p>
        <a:p>
          <a:r>
            <a:rPr lang="nl-NL" sz="900" b="1" i="0" u="none" strike="noStrike" baseline="0">
              <a:solidFill>
                <a:schemeClr val="dk1"/>
              </a:solidFill>
              <a:effectLst/>
              <a:latin typeface="+mn-lt"/>
              <a:ea typeface="+mn-ea"/>
              <a:cs typeface="+mn-cs"/>
            </a:rPr>
            <a:t>VSO leerroute 3</a:t>
          </a:r>
        </a:p>
      </xdr:txBody>
    </xdr:sp>
    <xdr:clientData/>
  </xdr:twoCellAnchor>
  <xdr:twoCellAnchor>
    <xdr:from>
      <xdr:col>10</xdr:col>
      <xdr:colOff>247922</xdr:colOff>
      <xdr:row>30</xdr:row>
      <xdr:rowOff>11431</xdr:rowOff>
    </xdr:from>
    <xdr:to>
      <xdr:col>12</xdr:col>
      <xdr:colOff>47897</xdr:colOff>
      <xdr:row>33</xdr:row>
      <xdr:rowOff>68037</xdr:rowOff>
    </xdr:to>
    <xdr:sp macro="" textlink="">
      <xdr:nvSpPr>
        <xdr:cNvPr id="11" name="Tekstvak 10">
          <a:extLst>
            <a:ext uri="{FF2B5EF4-FFF2-40B4-BE49-F238E27FC236}">
              <a16:creationId xmlns:a16="http://schemas.microsoft.com/office/drawing/2014/main" id="{6CDE9C1B-E4A5-455B-870C-1560E2D1773C}"/>
            </a:ext>
          </a:extLst>
        </xdr:cNvPr>
        <xdr:cNvSpPr txBox="1"/>
      </xdr:nvSpPr>
      <xdr:spPr>
        <a:xfrm>
          <a:off x="7820297" y="5764531"/>
          <a:ext cx="1019175" cy="542381"/>
        </a:xfrm>
        <a:prstGeom prst="rect">
          <a:avLst/>
        </a:prstGeom>
        <a:solidFill>
          <a:schemeClr val="lt1"/>
        </a:solidFill>
        <a:ln w="9525" cmpd="sng">
          <a:solidFill>
            <a:srgbClr val="FEFAC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ln>
                <a:noFill/>
              </a:ln>
              <a:solidFill>
                <a:schemeClr val="dk1"/>
              </a:solidFill>
              <a:effectLst/>
              <a:latin typeface="+mn-lt"/>
              <a:ea typeface="+mn-ea"/>
              <a:cs typeface="+mn-cs"/>
            </a:rPr>
            <a:t>Profiel</a:t>
          </a:r>
          <a:r>
            <a:rPr lang="nl-NL" sz="900" b="1" i="0" u="none" strike="noStrike" baseline="0">
              <a:ln>
                <a:noFill/>
              </a:ln>
              <a:solidFill>
                <a:schemeClr val="dk1"/>
              </a:solidFill>
              <a:effectLst/>
              <a:latin typeface="+mn-lt"/>
              <a:ea typeface="+mn-ea"/>
              <a:cs typeface="+mn-cs"/>
            </a:rPr>
            <a:t> 2</a:t>
          </a:r>
        </a:p>
        <a:p>
          <a:r>
            <a:rPr lang="nl-NL" sz="900" b="1" i="0" u="none" strike="noStrike" baseline="0">
              <a:ln>
                <a:noFill/>
              </a:ln>
              <a:solidFill>
                <a:schemeClr val="dk1"/>
              </a:solidFill>
              <a:effectLst/>
              <a:latin typeface="+mn-lt"/>
              <a:ea typeface="+mn-ea"/>
              <a:cs typeface="+mn-cs"/>
            </a:rPr>
            <a:t>M1-M2E2</a:t>
          </a:r>
          <a:br>
            <a:rPr lang="nl-NL" sz="900" b="1" i="0" u="none" strike="noStrike" baseline="0">
              <a:ln>
                <a:noFill/>
              </a:ln>
              <a:solidFill>
                <a:schemeClr val="dk1"/>
              </a:solidFill>
              <a:effectLst/>
              <a:latin typeface="+mn-lt"/>
              <a:ea typeface="+mn-ea"/>
              <a:cs typeface="+mn-cs"/>
            </a:rPr>
          </a:br>
          <a:r>
            <a:rPr lang="nl-NL" sz="900" b="1" i="0" u="none" strike="noStrike" baseline="0">
              <a:ln>
                <a:noFill/>
              </a:ln>
              <a:solidFill>
                <a:schemeClr val="dk1"/>
              </a:solidFill>
              <a:effectLst/>
              <a:latin typeface="+mn-lt"/>
              <a:ea typeface="+mn-ea"/>
              <a:cs typeface="+mn-cs"/>
            </a:rPr>
            <a:t>VSO leerroute 2</a:t>
          </a:r>
          <a:endParaRPr lang="nl-NL" sz="900">
            <a:ln>
              <a:noFill/>
            </a:ln>
          </a:endParaRPr>
        </a:p>
      </xdr:txBody>
    </xdr:sp>
    <xdr:clientData/>
  </xdr:twoCellAnchor>
  <xdr:twoCellAnchor>
    <xdr:from>
      <xdr:col>10</xdr:col>
      <xdr:colOff>235947</xdr:colOff>
      <xdr:row>18</xdr:row>
      <xdr:rowOff>41367</xdr:rowOff>
    </xdr:from>
    <xdr:to>
      <xdr:col>12</xdr:col>
      <xdr:colOff>32112</xdr:colOff>
      <xdr:row>22</xdr:row>
      <xdr:rowOff>123008</xdr:rowOff>
    </xdr:to>
    <xdr:sp macro="" textlink="">
      <xdr:nvSpPr>
        <xdr:cNvPr id="12" name="Tekstvak 11">
          <a:extLst>
            <a:ext uri="{FF2B5EF4-FFF2-40B4-BE49-F238E27FC236}">
              <a16:creationId xmlns:a16="http://schemas.microsoft.com/office/drawing/2014/main" id="{E8E0800A-1743-4A4D-8CFB-DCFC04DB1870}"/>
            </a:ext>
          </a:extLst>
        </xdr:cNvPr>
        <xdr:cNvSpPr txBox="1"/>
      </xdr:nvSpPr>
      <xdr:spPr>
        <a:xfrm>
          <a:off x="7808322" y="3851367"/>
          <a:ext cx="1015365" cy="729341"/>
        </a:xfrm>
        <a:prstGeom prst="rect">
          <a:avLst/>
        </a:prstGeom>
        <a:solidFill>
          <a:schemeClr val="lt1"/>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4</a:t>
          </a:r>
        </a:p>
        <a:p>
          <a:r>
            <a:rPr lang="nl-NL" sz="900" b="1" i="0" u="none" strike="noStrike" baseline="0">
              <a:solidFill>
                <a:schemeClr val="dk1"/>
              </a:solidFill>
              <a:effectLst/>
              <a:latin typeface="+mn-lt"/>
              <a:ea typeface="+mn-ea"/>
              <a:cs typeface="+mn-cs"/>
            </a:rPr>
            <a:t>E3-M5</a:t>
          </a:r>
        </a:p>
        <a:p>
          <a:r>
            <a:rPr lang="nl-NL" sz="900" b="1" i="0" u="none" strike="noStrike" baseline="0">
              <a:solidFill>
                <a:schemeClr val="dk1"/>
              </a:solidFill>
              <a:effectLst/>
              <a:latin typeface="+mn-lt"/>
              <a:ea typeface="+mn-ea"/>
              <a:cs typeface="+mn-cs"/>
            </a:rPr>
            <a:t>VSO leerroute 4/ PrO</a:t>
          </a:r>
        </a:p>
        <a:p>
          <a:endParaRPr lang="nl-NL" sz="900"/>
        </a:p>
      </xdr:txBody>
    </xdr:sp>
    <xdr:clientData/>
  </xdr:twoCellAnchor>
  <xdr:twoCellAnchor>
    <xdr:from>
      <xdr:col>10</xdr:col>
      <xdr:colOff>228055</xdr:colOff>
      <xdr:row>12</xdr:row>
      <xdr:rowOff>50347</xdr:rowOff>
    </xdr:from>
    <xdr:to>
      <xdr:col>12</xdr:col>
      <xdr:colOff>39461</xdr:colOff>
      <xdr:row>16</xdr:row>
      <xdr:rowOff>65586</xdr:rowOff>
    </xdr:to>
    <xdr:sp macro="" textlink="">
      <xdr:nvSpPr>
        <xdr:cNvPr id="20" name="Tekstvak 19">
          <a:extLst>
            <a:ext uri="{FF2B5EF4-FFF2-40B4-BE49-F238E27FC236}">
              <a16:creationId xmlns:a16="http://schemas.microsoft.com/office/drawing/2014/main" id="{DE256457-7174-45AF-83BE-BD6047710025}"/>
            </a:ext>
          </a:extLst>
        </xdr:cNvPr>
        <xdr:cNvSpPr txBox="1"/>
      </xdr:nvSpPr>
      <xdr:spPr>
        <a:xfrm>
          <a:off x="7800430" y="2888797"/>
          <a:ext cx="1030606" cy="662939"/>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5</a:t>
          </a:r>
        </a:p>
        <a:p>
          <a:r>
            <a:rPr lang="nl-NL" sz="900" b="1" i="0" u="none" strike="noStrike" baseline="0">
              <a:solidFill>
                <a:schemeClr val="dk1"/>
              </a:solidFill>
              <a:effectLst/>
              <a:latin typeface="+mn-lt"/>
              <a:ea typeface="+mn-ea"/>
              <a:cs typeface="+mn-cs"/>
            </a:rPr>
            <a:t>E5-E6</a:t>
          </a:r>
        </a:p>
        <a:p>
          <a:r>
            <a:rPr lang="nl-NL" sz="900" b="1"/>
            <a:t>PrO/VMBO (BBL)</a:t>
          </a:r>
        </a:p>
        <a:p>
          <a:r>
            <a:rPr lang="nl-NL" sz="900" b="1"/>
            <a:t>VSO leerroute 5</a:t>
          </a:r>
        </a:p>
      </xdr:txBody>
    </xdr:sp>
    <xdr:clientData/>
  </xdr:twoCellAnchor>
  <xdr:twoCellAnchor>
    <xdr:from>
      <xdr:col>9</xdr:col>
      <xdr:colOff>65586</xdr:colOff>
      <xdr:row>37</xdr:row>
      <xdr:rowOff>64496</xdr:rowOff>
    </xdr:from>
    <xdr:to>
      <xdr:col>11</xdr:col>
      <xdr:colOff>219075</xdr:colOff>
      <xdr:row>39</xdr:row>
      <xdr:rowOff>156209</xdr:rowOff>
    </xdr:to>
    <xdr:sp macro="" textlink="">
      <xdr:nvSpPr>
        <xdr:cNvPr id="17" name="Tekstvak 16">
          <a:extLst>
            <a:ext uri="{FF2B5EF4-FFF2-40B4-BE49-F238E27FC236}">
              <a16:creationId xmlns:a16="http://schemas.microsoft.com/office/drawing/2014/main" id="{441CE875-ECB3-4242-B28C-96ADD552FC9E}"/>
            </a:ext>
          </a:extLst>
        </xdr:cNvPr>
        <xdr:cNvSpPr txBox="1"/>
      </xdr:nvSpPr>
      <xdr:spPr>
        <a:xfrm>
          <a:off x="6494961" y="6703421"/>
          <a:ext cx="1544139" cy="415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0" i="0" u="none" strike="noStrike">
              <a:solidFill>
                <a:schemeClr val="dk1"/>
              </a:solidFill>
              <a:effectLst/>
              <a:latin typeface="+mn-lt"/>
              <a:ea typeface="+mn-ea"/>
              <a:cs typeface="+mn-cs"/>
            </a:rPr>
            <a:t>© Vaessen/Dammers</a:t>
          </a:r>
          <a:endParaRPr lang="nl-NL" sz="1000" b="0"/>
        </a:p>
      </xdr:txBody>
    </xdr:sp>
    <xdr:clientData/>
  </xdr:twoCellAnchor>
  <xdr:twoCellAnchor>
    <xdr:from>
      <xdr:col>10</xdr:col>
      <xdr:colOff>134711</xdr:colOff>
      <xdr:row>63</xdr:row>
      <xdr:rowOff>111580</xdr:rowOff>
    </xdr:from>
    <xdr:to>
      <xdr:col>11</xdr:col>
      <xdr:colOff>542381</xdr:colOff>
      <xdr:row>67</xdr:row>
      <xdr:rowOff>1090</xdr:rowOff>
    </xdr:to>
    <xdr:sp macro="" textlink="">
      <xdr:nvSpPr>
        <xdr:cNvPr id="22" name="Tekstvak 21">
          <a:extLst>
            <a:ext uri="{FF2B5EF4-FFF2-40B4-BE49-F238E27FC236}">
              <a16:creationId xmlns:a16="http://schemas.microsoft.com/office/drawing/2014/main" id="{DBBE392B-9FE3-425B-A3AC-9F2012570830}"/>
            </a:ext>
          </a:extLst>
        </xdr:cNvPr>
        <xdr:cNvSpPr txBox="1"/>
      </xdr:nvSpPr>
      <xdr:spPr>
        <a:xfrm>
          <a:off x="7707086" y="11922580"/>
          <a:ext cx="1017270" cy="537210"/>
        </a:xfrm>
        <a:prstGeom prst="rect">
          <a:avLst/>
        </a:prstGeom>
        <a:solidFill>
          <a:schemeClr val="lt1"/>
        </a:solidFill>
        <a:ln w="9525" cmpd="sng">
          <a:solidFill>
            <a:srgbClr val="FEFAC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baseline="0">
              <a:ln>
                <a:noFill/>
              </a:ln>
              <a:solidFill>
                <a:schemeClr val="dk1"/>
              </a:solidFill>
              <a:effectLst/>
              <a:latin typeface="+mn-lt"/>
              <a:ea typeface="+mn-ea"/>
              <a:cs typeface="+mn-cs"/>
            </a:rPr>
            <a:t>Profiel 2</a:t>
          </a:r>
        </a:p>
        <a:p>
          <a:r>
            <a:rPr lang="nl-NL" sz="900" b="1" i="0" u="none" strike="noStrike" baseline="0">
              <a:ln>
                <a:noFill/>
              </a:ln>
              <a:solidFill>
                <a:schemeClr val="dk1"/>
              </a:solidFill>
              <a:effectLst/>
              <a:latin typeface="+mn-lt"/>
              <a:ea typeface="+mn-ea"/>
              <a:cs typeface="+mn-cs"/>
            </a:rPr>
            <a:t>M1-M2E2</a:t>
          </a:r>
          <a:br>
            <a:rPr lang="nl-NL" sz="900" b="1" i="0" u="none" strike="noStrike" baseline="0">
              <a:ln>
                <a:noFill/>
              </a:ln>
              <a:solidFill>
                <a:schemeClr val="dk1"/>
              </a:solidFill>
              <a:effectLst/>
              <a:latin typeface="+mn-lt"/>
              <a:ea typeface="+mn-ea"/>
              <a:cs typeface="+mn-cs"/>
            </a:rPr>
          </a:br>
          <a:r>
            <a:rPr lang="nl-NL" sz="900" b="1" i="0" u="none" strike="noStrike" baseline="0">
              <a:ln>
                <a:noFill/>
              </a:ln>
              <a:solidFill>
                <a:schemeClr val="dk1"/>
              </a:solidFill>
              <a:effectLst/>
              <a:latin typeface="+mn-lt"/>
              <a:ea typeface="+mn-ea"/>
              <a:cs typeface="+mn-cs"/>
            </a:rPr>
            <a:t>VSO leerroute 2</a:t>
          </a:r>
          <a:endParaRPr lang="nl-NL" sz="900">
            <a:ln>
              <a:noFill/>
            </a:ln>
          </a:endParaRPr>
        </a:p>
      </xdr:txBody>
    </xdr:sp>
    <xdr:clientData/>
  </xdr:twoCellAnchor>
  <xdr:twoCellAnchor>
    <xdr:from>
      <xdr:col>10</xdr:col>
      <xdr:colOff>139336</xdr:colOff>
      <xdr:row>58</xdr:row>
      <xdr:rowOff>104504</xdr:rowOff>
    </xdr:from>
    <xdr:to>
      <xdr:col>11</xdr:col>
      <xdr:colOff>564151</xdr:colOff>
      <xdr:row>61</xdr:row>
      <xdr:rowOff>124643</xdr:rowOff>
    </xdr:to>
    <xdr:sp macro="" textlink="">
      <xdr:nvSpPr>
        <xdr:cNvPr id="23" name="Tekstvak 22">
          <a:extLst>
            <a:ext uri="{FF2B5EF4-FFF2-40B4-BE49-F238E27FC236}">
              <a16:creationId xmlns:a16="http://schemas.microsoft.com/office/drawing/2014/main" id="{60F6975D-7800-4C3D-9F0D-222A16212513}"/>
            </a:ext>
          </a:extLst>
        </xdr:cNvPr>
        <xdr:cNvSpPr txBox="1"/>
      </xdr:nvSpPr>
      <xdr:spPr>
        <a:xfrm>
          <a:off x="7711711" y="11086829"/>
          <a:ext cx="1034415" cy="524964"/>
        </a:xfrm>
        <a:prstGeom prst="rect">
          <a:avLst/>
        </a:prstGeom>
        <a:solidFill>
          <a:schemeClr val="lt1"/>
        </a:solidFill>
        <a:ln w="9525" cmpd="sng">
          <a:solidFill>
            <a:srgbClr val="D9FFB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baseline="0">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3</a:t>
          </a:r>
        </a:p>
        <a:p>
          <a:r>
            <a:rPr lang="nl-NL" sz="900" b="1" i="0" u="none" strike="noStrike" baseline="0">
              <a:solidFill>
                <a:schemeClr val="dk1"/>
              </a:solidFill>
              <a:effectLst/>
              <a:latin typeface="+mn-lt"/>
              <a:ea typeface="+mn-ea"/>
              <a:cs typeface="+mn-cs"/>
            </a:rPr>
            <a:t>E2-M3E3</a:t>
          </a:r>
        </a:p>
        <a:p>
          <a:r>
            <a:rPr lang="nl-NL" sz="900" b="1" i="0" u="none" strike="noStrike" baseline="0">
              <a:solidFill>
                <a:schemeClr val="dk1"/>
              </a:solidFill>
              <a:effectLst/>
              <a:latin typeface="+mn-lt"/>
              <a:ea typeface="+mn-ea"/>
              <a:cs typeface="+mn-cs"/>
            </a:rPr>
            <a:t>VSO leerroute 3</a:t>
          </a:r>
        </a:p>
      </xdr:txBody>
    </xdr:sp>
    <xdr:clientData/>
  </xdr:twoCellAnchor>
  <xdr:twoCellAnchor>
    <xdr:from>
      <xdr:col>10</xdr:col>
      <xdr:colOff>140970</xdr:colOff>
      <xdr:row>51</xdr:row>
      <xdr:rowOff>82459</xdr:rowOff>
    </xdr:from>
    <xdr:to>
      <xdr:col>11</xdr:col>
      <xdr:colOff>542925</xdr:colOff>
      <xdr:row>56</xdr:row>
      <xdr:rowOff>65313</xdr:rowOff>
    </xdr:to>
    <xdr:sp macro="" textlink="">
      <xdr:nvSpPr>
        <xdr:cNvPr id="24" name="Tekstvak 23">
          <a:extLst>
            <a:ext uri="{FF2B5EF4-FFF2-40B4-BE49-F238E27FC236}">
              <a16:creationId xmlns:a16="http://schemas.microsoft.com/office/drawing/2014/main" id="{763D5B4E-6557-44FA-AA7C-1F2541BF9E5D}"/>
            </a:ext>
          </a:extLst>
        </xdr:cNvPr>
        <xdr:cNvSpPr txBox="1"/>
      </xdr:nvSpPr>
      <xdr:spPr>
        <a:xfrm>
          <a:off x="7713345" y="9921784"/>
          <a:ext cx="1011555" cy="792479"/>
        </a:xfrm>
        <a:prstGeom prst="rect">
          <a:avLst/>
        </a:prstGeom>
        <a:solidFill>
          <a:schemeClr val="lt1"/>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baseline="0">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4</a:t>
          </a:r>
        </a:p>
        <a:p>
          <a:r>
            <a:rPr lang="nl-NL" sz="900" b="1" i="0" u="none" strike="noStrike" baseline="0">
              <a:solidFill>
                <a:schemeClr val="dk1"/>
              </a:solidFill>
              <a:effectLst/>
              <a:latin typeface="+mn-lt"/>
              <a:ea typeface="+mn-ea"/>
              <a:cs typeface="+mn-cs"/>
            </a:rPr>
            <a:t>E3-M5</a:t>
          </a:r>
        </a:p>
        <a:p>
          <a:r>
            <a:rPr lang="nl-NL" sz="900" b="1" i="0" u="none" strike="noStrike" baseline="0">
              <a:solidFill>
                <a:schemeClr val="dk1"/>
              </a:solidFill>
              <a:effectLst/>
              <a:latin typeface="+mn-lt"/>
              <a:ea typeface="+mn-ea"/>
              <a:cs typeface="+mn-cs"/>
            </a:rPr>
            <a:t>VSO leerroute 4/ PrO</a:t>
          </a:r>
        </a:p>
        <a:p>
          <a:endParaRPr lang="nl-NL" sz="900"/>
        </a:p>
      </xdr:txBody>
    </xdr:sp>
    <xdr:clientData/>
  </xdr:twoCellAnchor>
  <xdr:twoCellAnchor>
    <xdr:from>
      <xdr:col>10</xdr:col>
      <xdr:colOff>131172</xdr:colOff>
      <xdr:row>46</xdr:row>
      <xdr:rowOff>74839</xdr:rowOff>
    </xdr:from>
    <xdr:to>
      <xdr:col>11</xdr:col>
      <xdr:colOff>550273</xdr:colOff>
      <xdr:row>50</xdr:row>
      <xdr:rowOff>6803</xdr:rowOff>
    </xdr:to>
    <xdr:sp macro="" textlink="">
      <xdr:nvSpPr>
        <xdr:cNvPr id="25" name="Tekstvak 24">
          <a:extLst>
            <a:ext uri="{FF2B5EF4-FFF2-40B4-BE49-F238E27FC236}">
              <a16:creationId xmlns:a16="http://schemas.microsoft.com/office/drawing/2014/main" id="{204A4948-3BF0-4726-853C-516227745632}"/>
            </a:ext>
          </a:extLst>
        </xdr:cNvPr>
        <xdr:cNvSpPr txBox="1"/>
      </xdr:nvSpPr>
      <xdr:spPr>
        <a:xfrm>
          <a:off x="7703547" y="9085489"/>
          <a:ext cx="1028701" cy="598714"/>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5</a:t>
          </a:r>
        </a:p>
        <a:p>
          <a:r>
            <a:rPr lang="nl-NL" sz="900" b="1" i="0" u="none" strike="noStrike" baseline="0">
              <a:solidFill>
                <a:schemeClr val="dk1"/>
              </a:solidFill>
              <a:effectLst/>
              <a:latin typeface="+mn-lt"/>
              <a:ea typeface="+mn-ea"/>
              <a:cs typeface="+mn-cs"/>
            </a:rPr>
            <a:t>E5-E6</a:t>
          </a:r>
        </a:p>
        <a:p>
          <a:r>
            <a:rPr lang="nl-NL" sz="900" b="1"/>
            <a:t>PrO/VMBO (BBL)</a:t>
          </a:r>
        </a:p>
        <a:p>
          <a:r>
            <a:rPr lang="nl-NL" sz="900" b="1"/>
            <a:t>VSO Leerroute 5</a:t>
          </a:r>
        </a:p>
      </xdr:txBody>
    </xdr:sp>
    <xdr:clientData/>
  </xdr:twoCellAnchor>
  <xdr:oneCellAnchor>
    <xdr:from>
      <xdr:col>0</xdr:col>
      <xdr:colOff>219075</xdr:colOff>
      <xdr:row>66</xdr:row>
      <xdr:rowOff>95250</xdr:rowOff>
    </xdr:from>
    <xdr:ext cx="409575" cy="247650"/>
    <xdr:sp macro="" textlink="">
      <xdr:nvSpPr>
        <xdr:cNvPr id="4" name="Tekstvak 3">
          <a:extLst>
            <a:ext uri="{FF2B5EF4-FFF2-40B4-BE49-F238E27FC236}">
              <a16:creationId xmlns:a16="http://schemas.microsoft.com/office/drawing/2014/main" id="{7BBF9464-427A-4A52-90D2-37714FA23578}"/>
            </a:ext>
            <a:ext uri="{147F2762-F138-4A5C-976F-8EAC2B608ADB}">
              <a16:predDERef xmlns:a16="http://schemas.microsoft.com/office/drawing/2014/main" pred="{204A4948-3BF0-4726-853C-516227745632}"/>
            </a:ext>
          </a:extLst>
        </xdr:cNvPr>
        <xdr:cNvSpPr txBox="1"/>
      </xdr:nvSpPr>
      <xdr:spPr>
        <a:xfrm>
          <a:off x="219075" y="11630025"/>
          <a:ext cx="4095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M1</a:t>
          </a:r>
        </a:p>
      </xdr:txBody>
    </xdr:sp>
    <xdr:clientData/>
  </xdr:oneCellAnchor>
  <xdr:oneCellAnchor>
    <xdr:from>
      <xdr:col>1</xdr:col>
      <xdr:colOff>9525</xdr:colOff>
      <xdr:row>65</xdr:row>
      <xdr:rowOff>0</xdr:rowOff>
    </xdr:from>
    <xdr:ext cx="381000" cy="247650"/>
    <xdr:sp macro="" textlink="">
      <xdr:nvSpPr>
        <xdr:cNvPr id="43" name="Tekstvak 42">
          <a:extLst>
            <a:ext uri="{FF2B5EF4-FFF2-40B4-BE49-F238E27FC236}">
              <a16:creationId xmlns:a16="http://schemas.microsoft.com/office/drawing/2014/main" id="{446CF129-BEAC-4290-9F54-48189388EBC7}"/>
            </a:ext>
            <a:ext uri="{147F2762-F138-4A5C-976F-8EAC2B608ADB}">
              <a16:predDERef xmlns:a16="http://schemas.microsoft.com/office/drawing/2014/main" pred="{7BBF9464-427A-4A52-90D2-37714FA23578}"/>
            </a:ext>
          </a:extLst>
        </xdr:cNvPr>
        <xdr:cNvSpPr txBox="1"/>
      </xdr:nvSpPr>
      <xdr:spPr>
        <a:xfrm>
          <a:off x="247650" y="11382375"/>
          <a:ext cx="3810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E1</a:t>
          </a:r>
        </a:p>
      </xdr:txBody>
    </xdr:sp>
    <xdr:clientData/>
  </xdr:oneCellAnchor>
  <xdr:oneCellAnchor>
    <xdr:from>
      <xdr:col>0</xdr:col>
      <xdr:colOff>209550</xdr:colOff>
      <xdr:row>63</xdr:row>
      <xdr:rowOff>47625</xdr:rowOff>
    </xdr:from>
    <xdr:ext cx="466725" cy="247650"/>
    <xdr:sp macro="" textlink="">
      <xdr:nvSpPr>
        <xdr:cNvPr id="44" name="Tekstvak 43">
          <a:extLst>
            <a:ext uri="{FF2B5EF4-FFF2-40B4-BE49-F238E27FC236}">
              <a16:creationId xmlns:a16="http://schemas.microsoft.com/office/drawing/2014/main" id="{C0B6B848-9957-416D-8FA6-3C79190A32BE}"/>
            </a:ext>
            <a:ext uri="{147F2762-F138-4A5C-976F-8EAC2B608ADB}">
              <a16:predDERef xmlns:a16="http://schemas.microsoft.com/office/drawing/2014/main" pred="{446CF129-BEAC-4290-9F54-48189388EBC7}"/>
            </a:ext>
          </a:extLst>
        </xdr:cNvPr>
        <xdr:cNvSpPr txBox="1"/>
      </xdr:nvSpPr>
      <xdr:spPr>
        <a:xfrm>
          <a:off x="209550" y="11125200"/>
          <a:ext cx="4667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M2</a:t>
          </a:r>
        </a:p>
      </xdr:txBody>
    </xdr:sp>
    <xdr:clientData/>
  </xdr:oneCellAnchor>
  <xdr:oneCellAnchor>
    <xdr:from>
      <xdr:col>1</xdr:col>
      <xdr:colOff>19050</xdr:colOff>
      <xdr:row>61</xdr:row>
      <xdr:rowOff>76200</xdr:rowOff>
    </xdr:from>
    <xdr:ext cx="390525" cy="247650"/>
    <xdr:sp macro="" textlink="">
      <xdr:nvSpPr>
        <xdr:cNvPr id="45" name="Tekstvak 44">
          <a:extLst>
            <a:ext uri="{FF2B5EF4-FFF2-40B4-BE49-F238E27FC236}">
              <a16:creationId xmlns:a16="http://schemas.microsoft.com/office/drawing/2014/main" id="{E8B5131D-364C-43BC-8667-925C00AFFD1F}"/>
            </a:ext>
            <a:ext uri="{147F2762-F138-4A5C-976F-8EAC2B608ADB}">
              <a16:predDERef xmlns:a16="http://schemas.microsoft.com/office/drawing/2014/main" pred="{C0B6B848-9957-416D-8FA6-3C79190A32BE}"/>
            </a:ext>
          </a:extLst>
        </xdr:cNvPr>
        <xdr:cNvSpPr txBox="1"/>
      </xdr:nvSpPr>
      <xdr:spPr>
        <a:xfrm>
          <a:off x="257175" y="10848975"/>
          <a:ext cx="390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E2</a:t>
          </a:r>
        </a:p>
      </xdr:txBody>
    </xdr:sp>
    <xdr:clientData/>
  </xdr:oneCellAnchor>
  <xdr:oneCellAnchor>
    <xdr:from>
      <xdr:col>0</xdr:col>
      <xdr:colOff>152400</xdr:colOff>
      <xdr:row>59</xdr:row>
      <xdr:rowOff>152400</xdr:rowOff>
    </xdr:from>
    <xdr:ext cx="581025" cy="247650"/>
    <xdr:sp macro="" textlink="">
      <xdr:nvSpPr>
        <xdr:cNvPr id="46" name="Tekstvak 45">
          <a:extLst>
            <a:ext uri="{FF2B5EF4-FFF2-40B4-BE49-F238E27FC236}">
              <a16:creationId xmlns:a16="http://schemas.microsoft.com/office/drawing/2014/main" id="{A33BE8A5-D887-4B32-875E-83B998CD7635}"/>
            </a:ext>
            <a:ext uri="{147F2762-F138-4A5C-976F-8EAC2B608ADB}">
              <a16:predDERef xmlns:a16="http://schemas.microsoft.com/office/drawing/2014/main" pred="{E8B5131D-364C-43BC-8667-925C00AFFD1F}"/>
            </a:ext>
          </a:extLst>
        </xdr:cNvPr>
        <xdr:cNvSpPr txBox="1"/>
      </xdr:nvSpPr>
      <xdr:spPr>
        <a:xfrm>
          <a:off x="152400" y="10601325"/>
          <a:ext cx="5810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E2M3</a:t>
          </a:r>
        </a:p>
      </xdr:txBody>
    </xdr:sp>
    <xdr:clientData/>
  </xdr:oneCellAnchor>
  <xdr:oneCellAnchor>
    <xdr:from>
      <xdr:col>1</xdr:col>
      <xdr:colOff>0</xdr:colOff>
      <xdr:row>58</xdr:row>
      <xdr:rowOff>57150</xdr:rowOff>
    </xdr:from>
    <xdr:ext cx="438150" cy="247650"/>
    <xdr:sp macro="" textlink="">
      <xdr:nvSpPr>
        <xdr:cNvPr id="47" name="Tekstvak 46">
          <a:extLst>
            <a:ext uri="{FF2B5EF4-FFF2-40B4-BE49-F238E27FC236}">
              <a16:creationId xmlns:a16="http://schemas.microsoft.com/office/drawing/2014/main" id="{6AF07305-BEC0-40F6-A331-FB1337161E07}"/>
            </a:ext>
            <a:ext uri="{147F2762-F138-4A5C-976F-8EAC2B608ADB}">
              <a16:predDERef xmlns:a16="http://schemas.microsoft.com/office/drawing/2014/main" pred="{A33BE8A5-D887-4B32-875E-83B998CD7635}"/>
            </a:ext>
          </a:extLst>
        </xdr:cNvPr>
        <xdr:cNvSpPr txBox="1"/>
      </xdr:nvSpPr>
      <xdr:spPr>
        <a:xfrm>
          <a:off x="238125" y="10334625"/>
          <a:ext cx="4381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M3</a:t>
          </a:r>
        </a:p>
      </xdr:txBody>
    </xdr:sp>
    <xdr:clientData/>
  </xdr:oneCellAnchor>
  <xdr:oneCellAnchor>
    <xdr:from>
      <xdr:col>1</xdr:col>
      <xdr:colOff>44904</xdr:colOff>
      <xdr:row>56</xdr:row>
      <xdr:rowOff>100693</xdr:rowOff>
    </xdr:from>
    <xdr:ext cx="312330" cy="248851"/>
    <xdr:sp macro="" textlink="">
      <xdr:nvSpPr>
        <xdr:cNvPr id="48" name="Tekstvak 47">
          <a:extLst>
            <a:ext uri="{FF2B5EF4-FFF2-40B4-BE49-F238E27FC236}">
              <a16:creationId xmlns:a16="http://schemas.microsoft.com/office/drawing/2014/main" id="{4A0ABC09-77AF-493E-BA86-1190E9902F9E}"/>
            </a:ext>
            <a:ext uri="{147F2762-F138-4A5C-976F-8EAC2B608ADB}">
              <a16:predDERef xmlns:a16="http://schemas.microsoft.com/office/drawing/2014/main" pred="{6AF07305-BEC0-40F6-A331-FB1337161E07}"/>
            </a:ext>
          </a:extLst>
        </xdr:cNvPr>
        <xdr:cNvSpPr txBox="1"/>
      </xdr:nvSpPr>
      <xdr:spPr>
        <a:xfrm>
          <a:off x="283029" y="10054318"/>
          <a:ext cx="31233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000"/>
            <a:t>E3</a:t>
          </a:r>
        </a:p>
      </xdr:txBody>
    </xdr:sp>
    <xdr:clientData/>
  </xdr:oneCellAnchor>
  <xdr:oneCellAnchor>
    <xdr:from>
      <xdr:col>0</xdr:col>
      <xdr:colOff>180975</xdr:colOff>
      <xdr:row>55</xdr:row>
      <xdr:rowOff>9525</xdr:rowOff>
    </xdr:from>
    <xdr:ext cx="542925" cy="247650"/>
    <xdr:sp macro="" textlink="">
      <xdr:nvSpPr>
        <xdr:cNvPr id="50" name="Tekstvak 49">
          <a:extLst>
            <a:ext uri="{FF2B5EF4-FFF2-40B4-BE49-F238E27FC236}">
              <a16:creationId xmlns:a16="http://schemas.microsoft.com/office/drawing/2014/main" id="{177B07B4-6AFE-4F43-A112-511A884A4C75}"/>
            </a:ext>
            <a:ext uri="{147F2762-F138-4A5C-976F-8EAC2B608ADB}">
              <a16:predDERef xmlns:a16="http://schemas.microsoft.com/office/drawing/2014/main" pred="{4A0ABC09-77AF-493E-BA86-1190E9902F9E}"/>
            </a:ext>
          </a:extLst>
        </xdr:cNvPr>
        <xdr:cNvSpPr txBox="1"/>
      </xdr:nvSpPr>
      <xdr:spPr>
        <a:xfrm>
          <a:off x="180975" y="9810750"/>
          <a:ext cx="5429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E3M4</a:t>
          </a:r>
        </a:p>
      </xdr:txBody>
    </xdr:sp>
    <xdr:clientData/>
  </xdr:oneCellAnchor>
  <xdr:oneCellAnchor>
    <xdr:from>
      <xdr:col>1</xdr:col>
      <xdr:colOff>0</xdr:colOff>
      <xdr:row>53</xdr:row>
      <xdr:rowOff>47625</xdr:rowOff>
    </xdr:from>
    <xdr:ext cx="419100" cy="247650"/>
    <xdr:sp macro="" textlink="">
      <xdr:nvSpPr>
        <xdr:cNvPr id="51" name="Tekstvak 50">
          <a:extLst>
            <a:ext uri="{FF2B5EF4-FFF2-40B4-BE49-F238E27FC236}">
              <a16:creationId xmlns:a16="http://schemas.microsoft.com/office/drawing/2014/main" id="{1D17197A-E380-4577-9F4D-A1D482A7E31C}"/>
            </a:ext>
            <a:ext uri="{147F2762-F138-4A5C-976F-8EAC2B608ADB}">
              <a16:predDERef xmlns:a16="http://schemas.microsoft.com/office/drawing/2014/main" pred="{177B07B4-6AFE-4F43-A112-511A884A4C75}"/>
            </a:ext>
          </a:extLst>
        </xdr:cNvPr>
        <xdr:cNvSpPr txBox="1"/>
      </xdr:nvSpPr>
      <xdr:spPr>
        <a:xfrm>
          <a:off x="238125" y="9544050"/>
          <a:ext cx="4191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M4</a:t>
          </a:r>
        </a:p>
      </xdr:txBody>
    </xdr:sp>
    <xdr:clientData/>
  </xdr:oneCellAnchor>
  <xdr:oneCellAnchor>
    <xdr:from>
      <xdr:col>1</xdr:col>
      <xdr:colOff>54428</xdr:colOff>
      <xdr:row>51</xdr:row>
      <xdr:rowOff>97971</xdr:rowOff>
    </xdr:from>
    <xdr:ext cx="312330" cy="248851"/>
    <xdr:sp macro="" textlink="">
      <xdr:nvSpPr>
        <xdr:cNvPr id="52" name="Tekstvak 51">
          <a:extLst>
            <a:ext uri="{FF2B5EF4-FFF2-40B4-BE49-F238E27FC236}">
              <a16:creationId xmlns:a16="http://schemas.microsoft.com/office/drawing/2014/main" id="{E8BF77C6-B764-4A4A-8CDD-656A8535DB74}"/>
            </a:ext>
          </a:extLst>
        </xdr:cNvPr>
        <xdr:cNvSpPr txBox="1"/>
      </xdr:nvSpPr>
      <xdr:spPr>
        <a:xfrm>
          <a:off x="664028" y="9372600"/>
          <a:ext cx="31233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000"/>
            <a:t>E4</a:t>
          </a:r>
        </a:p>
      </xdr:txBody>
    </xdr:sp>
    <xdr:clientData/>
  </xdr:oneCellAnchor>
  <xdr:oneCellAnchor>
    <xdr:from>
      <xdr:col>1</xdr:col>
      <xdr:colOff>19050</xdr:colOff>
      <xdr:row>49</xdr:row>
      <xdr:rowOff>142875</xdr:rowOff>
    </xdr:from>
    <xdr:ext cx="466725" cy="247650"/>
    <xdr:sp macro="" textlink="">
      <xdr:nvSpPr>
        <xdr:cNvPr id="53" name="Tekstvak 52">
          <a:extLst>
            <a:ext uri="{FF2B5EF4-FFF2-40B4-BE49-F238E27FC236}">
              <a16:creationId xmlns:a16="http://schemas.microsoft.com/office/drawing/2014/main" id="{DBB852B2-4AAF-46DA-B2F3-A76CFA1A2D79}"/>
            </a:ext>
            <a:ext uri="{147F2762-F138-4A5C-976F-8EAC2B608ADB}">
              <a16:predDERef xmlns:a16="http://schemas.microsoft.com/office/drawing/2014/main" pred="{E8BF77C6-B764-4A4A-8CDD-656A8535DB74}"/>
            </a:ext>
          </a:extLst>
        </xdr:cNvPr>
        <xdr:cNvSpPr txBox="1"/>
      </xdr:nvSpPr>
      <xdr:spPr>
        <a:xfrm>
          <a:off x="257175" y="9029700"/>
          <a:ext cx="4667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M5</a:t>
          </a:r>
        </a:p>
      </xdr:txBody>
    </xdr:sp>
    <xdr:clientData/>
  </xdr:oneCellAnchor>
  <xdr:oneCellAnchor>
    <xdr:from>
      <xdr:col>1</xdr:col>
      <xdr:colOff>76200</xdr:colOff>
      <xdr:row>48</xdr:row>
      <xdr:rowOff>54429</xdr:rowOff>
    </xdr:from>
    <xdr:ext cx="312330" cy="248851"/>
    <xdr:sp macro="" textlink="">
      <xdr:nvSpPr>
        <xdr:cNvPr id="54" name="Tekstvak 53">
          <a:extLst>
            <a:ext uri="{FF2B5EF4-FFF2-40B4-BE49-F238E27FC236}">
              <a16:creationId xmlns:a16="http://schemas.microsoft.com/office/drawing/2014/main" id="{660E5392-416D-4B01-A687-21B1CF76AB5F}"/>
            </a:ext>
          </a:extLst>
        </xdr:cNvPr>
        <xdr:cNvSpPr txBox="1"/>
      </xdr:nvSpPr>
      <xdr:spPr>
        <a:xfrm>
          <a:off x="685800" y="8839200"/>
          <a:ext cx="31233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000"/>
            <a:t>E5</a:t>
          </a:r>
        </a:p>
      </xdr:txBody>
    </xdr:sp>
    <xdr:clientData/>
  </xdr:oneCellAnchor>
  <xdr:oneCellAnchor>
    <xdr:from>
      <xdr:col>1</xdr:col>
      <xdr:colOff>28575</xdr:colOff>
      <xdr:row>46</xdr:row>
      <xdr:rowOff>123825</xdr:rowOff>
    </xdr:from>
    <xdr:ext cx="428625" cy="247650"/>
    <xdr:sp macro="" textlink="">
      <xdr:nvSpPr>
        <xdr:cNvPr id="55" name="Tekstvak 54">
          <a:extLst>
            <a:ext uri="{FF2B5EF4-FFF2-40B4-BE49-F238E27FC236}">
              <a16:creationId xmlns:a16="http://schemas.microsoft.com/office/drawing/2014/main" id="{DA8C957E-A4CC-4B10-A3F6-F1AE48024114}"/>
            </a:ext>
            <a:ext uri="{147F2762-F138-4A5C-976F-8EAC2B608ADB}">
              <a16:predDERef xmlns:a16="http://schemas.microsoft.com/office/drawing/2014/main" pred="{660E5392-416D-4B01-A687-21B1CF76AB5F}"/>
            </a:ext>
          </a:extLst>
        </xdr:cNvPr>
        <xdr:cNvSpPr txBox="1"/>
      </xdr:nvSpPr>
      <xdr:spPr>
        <a:xfrm>
          <a:off x="266700" y="8515350"/>
          <a:ext cx="4286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M6</a:t>
          </a:r>
        </a:p>
      </xdr:txBody>
    </xdr:sp>
    <xdr:clientData/>
  </xdr:oneCellAnchor>
  <xdr:oneCellAnchor>
    <xdr:from>
      <xdr:col>1</xdr:col>
      <xdr:colOff>57150</xdr:colOff>
      <xdr:row>45</xdr:row>
      <xdr:rowOff>9525</xdr:rowOff>
    </xdr:from>
    <xdr:ext cx="371475" cy="247650"/>
    <xdr:sp macro="" textlink="">
      <xdr:nvSpPr>
        <xdr:cNvPr id="56" name="Tekstvak 55">
          <a:extLst>
            <a:ext uri="{FF2B5EF4-FFF2-40B4-BE49-F238E27FC236}">
              <a16:creationId xmlns:a16="http://schemas.microsoft.com/office/drawing/2014/main" id="{4CC2F0C5-069B-4444-A83C-4994FDC4D3A6}"/>
            </a:ext>
            <a:ext uri="{147F2762-F138-4A5C-976F-8EAC2B608ADB}">
              <a16:predDERef xmlns:a16="http://schemas.microsoft.com/office/drawing/2014/main" pred="{DA8C957E-A4CC-4B10-A3F6-F1AE48024114}"/>
            </a:ext>
          </a:extLst>
        </xdr:cNvPr>
        <xdr:cNvSpPr txBox="1"/>
      </xdr:nvSpPr>
      <xdr:spPr>
        <a:xfrm>
          <a:off x="295275" y="8229600"/>
          <a:ext cx="3714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l-NL" sz="1000"/>
            <a:t>M7</a:t>
          </a:r>
        </a:p>
      </xdr:txBody>
    </xdr:sp>
    <xdr:clientData/>
  </xdr:oneCellAnchor>
  <xdr:oneCellAnchor>
    <xdr:from>
      <xdr:col>1</xdr:col>
      <xdr:colOff>97971</xdr:colOff>
      <xdr:row>43</xdr:row>
      <xdr:rowOff>108858</xdr:rowOff>
    </xdr:from>
    <xdr:ext cx="312330" cy="248851"/>
    <xdr:sp macro="" textlink="">
      <xdr:nvSpPr>
        <xdr:cNvPr id="57" name="Tekstvak 56">
          <a:extLst>
            <a:ext uri="{FF2B5EF4-FFF2-40B4-BE49-F238E27FC236}">
              <a16:creationId xmlns:a16="http://schemas.microsoft.com/office/drawing/2014/main" id="{61A2A7F9-8A8E-430D-AC38-1CAC78561E21}"/>
            </a:ext>
          </a:extLst>
        </xdr:cNvPr>
        <xdr:cNvSpPr txBox="1"/>
      </xdr:nvSpPr>
      <xdr:spPr>
        <a:xfrm>
          <a:off x="707571" y="8022772"/>
          <a:ext cx="31233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000"/>
            <a:t>E7</a:t>
          </a:r>
        </a:p>
      </xdr:txBody>
    </xdr:sp>
    <xdr:clientData/>
  </xdr:oneCellAnchor>
  <xdr:twoCellAnchor>
    <xdr:from>
      <xdr:col>9</xdr:col>
      <xdr:colOff>77016</xdr:colOff>
      <xdr:row>70</xdr:row>
      <xdr:rowOff>92800</xdr:rowOff>
    </xdr:from>
    <xdr:to>
      <xdr:col>11</xdr:col>
      <xdr:colOff>238125</xdr:colOff>
      <xdr:row>73</xdr:row>
      <xdr:rowOff>49530</xdr:rowOff>
    </xdr:to>
    <xdr:sp macro="" textlink="">
      <xdr:nvSpPr>
        <xdr:cNvPr id="18" name="Tekstvak 17">
          <a:extLst>
            <a:ext uri="{FF2B5EF4-FFF2-40B4-BE49-F238E27FC236}">
              <a16:creationId xmlns:a16="http://schemas.microsoft.com/office/drawing/2014/main" id="{375EE721-A754-4312-A305-69144586D9AF}"/>
            </a:ext>
          </a:extLst>
        </xdr:cNvPr>
        <xdr:cNvSpPr txBox="1"/>
      </xdr:nvSpPr>
      <xdr:spPr>
        <a:xfrm>
          <a:off x="6506391" y="12789625"/>
          <a:ext cx="1551759" cy="442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0" i="0" u="none" strike="noStrike">
              <a:solidFill>
                <a:schemeClr val="dk1"/>
              </a:solidFill>
              <a:effectLst/>
              <a:latin typeface="+mn-lt"/>
              <a:ea typeface="+mn-ea"/>
              <a:cs typeface="+mn-cs"/>
            </a:rPr>
            <a:t>© Vaessen/Dammers</a:t>
          </a:r>
          <a:endParaRPr lang="nl-NL" sz="1000" b="0"/>
        </a:p>
      </xdr:txBody>
    </xdr:sp>
    <xdr:clientData/>
  </xdr:twoCellAnchor>
  <xdr:twoCellAnchor editAs="oneCell">
    <xdr:from>
      <xdr:col>8</xdr:col>
      <xdr:colOff>542925</xdr:colOff>
      <xdr:row>0</xdr:row>
      <xdr:rowOff>152400</xdr:rowOff>
    </xdr:from>
    <xdr:to>
      <xdr:col>11</xdr:col>
      <xdr:colOff>588375</xdr:colOff>
      <xdr:row>2</xdr:row>
      <xdr:rowOff>21368</xdr:rowOff>
    </xdr:to>
    <xdr:pic>
      <xdr:nvPicPr>
        <xdr:cNvPr id="3" name="Afbeelding 2" descr="OppWijzerZML">
          <a:extLst>
            <a:ext uri="{FF2B5EF4-FFF2-40B4-BE49-F238E27FC236}">
              <a16:creationId xmlns:a16="http://schemas.microsoft.com/office/drawing/2014/main" id="{05E06C15-4780-83D7-717E-A6F93B5FC6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67450" y="152400"/>
          <a:ext cx="2160000" cy="60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0.02765</cdr:x>
      <cdr:y>0.76154</cdr:y>
    </cdr:from>
    <cdr:to>
      <cdr:x>0.06083</cdr:x>
      <cdr:y>0.85134</cdr:y>
    </cdr:to>
    <cdr:sp macro="" textlink="">
      <cdr:nvSpPr>
        <cdr:cNvPr id="3" name="Tekstvak 2">
          <a:extLst xmlns:a="http://schemas.openxmlformats.org/drawingml/2006/main">
            <a:ext uri="{FF2B5EF4-FFF2-40B4-BE49-F238E27FC236}">
              <a16:creationId xmlns:a16="http://schemas.microsoft.com/office/drawing/2014/main" id="{38C31BCD-C4D0-4A65-90AA-EC02B530E703}"/>
            </a:ext>
          </a:extLst>
        </cdr:cNvPr>
        <cdr:cNvSpPr txBox="1"/>
      </cdr:nvSpPr>
      <cdr:spPr>
        <a:xfrm xmlns:a="http://schemas.openxmlformats.org/drawingml/2006/main">
          <a:off x="228600" y="3295651"/>
          <a:ext cx="274320" cy="388620"/>
        </a:xfrm>
        <a:prstGeom xmlns:a="http://schemas.openxmlformats.org/drawingml/2006/main" prst="rect">
          <a:avLst/>
        </a:prstGeom>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endParaRPr lang="nl-NL" sz="900"/>
        </a:p>
      </cdr:txBody>
    </cdr:sp>
  </cdr:relSizeAnchor>
  <cdr:relSizeAnchor xmlns:cdr="http://schemas.openxmlformats.org/drawingml/2006/chartDrawing">
    <cdr:from>
      <cdr:x>0.02734</cdr:x>
      <cdr:y>0.67526</cdr:y>
    </cdr:from>
    <cdr:to>
      <cdr:x>0.06052</cdr:x>
      <cdr:y>0.76682</cdr:y>
    </cdr:to>
    <cdr:sp macro="" textlink="">
      <cdr:nvSpPr>
        <cdr:cNvPr id="13" name="Tekstvak 1">
          <a:extLst xmlns:a="http://schemas.openxmlformats.org/drawingml/2006/main">
            <a:ext uri="{FF2B5EF4-FFF2-40B4-BE49-F238E27FC236}">
              <a16:creationId xmlns:a16="http://schemas.microsoft.com/office/drawing/2014/main" id="{ADE96B73-39B2-4C67-B813-606766F14C3B}"/>
            </a:ext>
          </a:extLst>
        </cdr:cNvPr>
        <cdr:cNvSpPr txBox="1"/>
      </cdr:nvSpPr>
      <cdr:spPr>
        <a:xfrm xmlns:a="http://schemas.openxmlformats.org/drawingml/2006/main">
          <a:off x="218747" y="2922272"/>
          <a:ext cx="265473" cy="396240"/>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dr:relSizeAnchor xmlns:cdr="http://schemas.openxmlformats.org/drawingml/2006/chartDrawing">
    <cdr:from>
      <cdr:x>0.02734</cdr:x>
      <cdr:y>0.57842</cdr:y>
    </cdr:from>
    <cdr:to>
      <cdr:x>0.06052</cdr:x>
      <cdr:y>0.67702</cdr:y>
    </cdr:to>
    <cdr:sp macro="" textlink="">
      <cdr:nvSpPr>
        <cdr:cNvPr id="14" name="Tekstvak 1">
          <a:extLst xmlns:a="http://schemas.openxmlformats.org/drawingml/2006/main">
            <a:ext uri="{FF2B5EF4-FFF2-40B4-BE49-F238E27FC236}">
              <a16:creationId xmlns:a16="http://schemas.microsoft.com/office/drawing/2014/main" id="{46A34861-1A5B-4F39-B815-1F4041312B9A}"/>
            </a:ext>
          </a:extLst>
        </cdr:cNvPr>
        <cdr:cNvSpPr txBox="1"/>
      </cdr:nvSpPr>
      <cdr:spPr>
        <a:xfrm xmlns:a="http://schemas.openxmlformats.org/drawingml/2006/main">
          <a:off x="218747" y="2503172"/>
          <a:ext cx="265473" cy="426720"/>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dr:relSizeAnchor xmlns:cdr="http://schemas.openxmlformats.org/drawingml/2006/chartDrawing">
    <cdr:from>
      <cdr:x>0.02734</cdr:x>
      <cdr:y>0.49566</cdr:y>
    </cdr:from>
    <cdr:to>
      <cdr:x>0.06052</cdr:x>
      <cdr:y>0.5837</cdr:y>
    </cdr:to>
    <cdr:sp macro="" textlink="">
      <cdr:nvSpPr>
        <cdr:cNvPr id="15" name="Tekstvak 1">
          <a:extLst xmlns:a="http://schemas.openxmlformats.org/drawingml/2006/main">
            <a:ext uri="{FF2B5EF4-FFF2-40B4-BE49-F238E27FC236}">
              <a16:creationId xmlns:a16="http://schemas.microsoft.com/office/drawing/2014/main" id="{8D4234AE-4263-44BC-9D3F-79461D75C504}"/>
            </a:ext>
          </a:extLst>
        </cdr:cNvPr>
        <cdr:cNvSpPr txBox="1"/>
      </cdr:nvSpPr>
      <cdr:spPr>
        <a:xfrm xmlns:a="http://schemas.openxmlformats.org/drawingml/2006/main">
          <a:off x="218747" y="2145031"/>
          <a:ext cx="265473" cy="381000"/>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dr:relSizeAnchor xmlns:cdr="http://schemas.openxmlformats.org/drawingml/2006/chartDrawing">
    <cdr:from>
      <cdr:x>0.02734</cdr:x>
      <cdr:y>0.40586</cdr:y>
    </cdr:from>
    <cdr:to>
      <cdr:x>0.06052</cdr:x>
      <cdr:y>0.4939</cdr:y>
    </cdr:to>
    <cdr:sp macro="" textlink="">
      <cdr:nvSpPr>
        <cdr:cNvPr id="16" name="Tekstvak 1">
          <a:extLst xmlns:a="http://schemas.openxmlformats.org/drawingml/2006/main">
            <a:ext uri="{FF2B5EF4-FFF2-40B4-BE49-F238E27FC236}">
              <a16:creationId xmlns:a16="http://schemas.microsoft.com/office/drawing/2014/main" id="{0B7FB0F2-4E19-418E-8272-3113884B32E7}"/>
            </a:ext>
          </a:extLst>
        </cdr:cNvPr>
        <cdr:cNvSpPr txBox="1"/>
      </cdr:nvSpPr>
      <cdr:spPr>
        <a:xfrm xmlns:a="http://schemas.openxmlformats.org/drawingml/2006/main">
          <a:off x="218747" y="1756411"/>
          <a:ext cx="265473" cy="381000"/>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dr:relSizeAnchor xmlns:cdr="http://schemas.openxmlformats.org/drawingml/2006/chartDrawing">
    <cdr:from>
      <cdr:x>0.02734</cdr:x>
      <cdr:y>0.31254</cdr:y>
    </cdr:from>
    <cdr:to>
      <cdr:x>0.06052</cdr:x>
      <cdr:y>0.40586</cdr:y>
    </cdr:to>
    <cdr:sp macro="" textlink="">
      <cdr:nvSpPr>
        <cdr:cNvPr id="17" name="Tekstvak 1">
          <a:extLst xmlns:a="http://schemas.openxmlformats.org/drawingml/2006/main">
            <a:ext uri="{FF2B5EF4-FFF2-40B4-BE49-F238E27FC236}">
              <a16:creationId xmlns:a16="http://schemas.microsoft.com/office/drawing/2014/main" id="{352DAD76-757F-4B61-B6D4-95A29E89CC9E}"/>
            </a:ext>
          </a:extLst>
        </cdr:cNvPr>
        <cdr:cNvSpPr txBox="1"/>
      </cdr:nvSpPr>
      <cdr:spPr>
        <a:xfrm xmlns:a="http://schemas.openxmlformats.org/drawingml/2006/main">
          <a:off x="218747" y="1352551"/>
          <a:ext cx="265473" cy="403861"/>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1100"/>
        </a:p>
      </cdr:txBody>
    </cdr:sp>
  </cdr:relSizeAnchor>
  <cdr:relSizeAnchor xmlns:cdr="http://schemas.openxmlformats.org/drawingml/2006/chartDrawing">
    <cdr:from>
      <cdr:x>0.02734</cdr:x>
      <cdr:y>0.22274</cdr:y>
    </cdr:from>
    <cdr:to>
      <cdr:x>0.06052</cdr:x>
      <cdr:y>0.31254</cdr:y>
    </cdr:to>
    <cdr:sp macro="" textlink="">
      <cdr:nvSpPr>
        <cdr:cNvPr id="18" name="Tekstvak 1">
          <a:extLst xmlns:a="http://schemas.openxmlformats.org/drawingml/2006/main">
            <a:ext uri="{FF2B5EF4-FFF2-40B4-BE49-F238E27FC236}">
              <a16:creationId xmlns:a16="http://schemas.microsoft.com/office/drawing/2014/main" id="{98087CDD-B6DA-405D-982E-D17957D81E99}"/>
            </a:ext>
          </a:extLst>
        </cdr:cNvPr>
        <cdr:cNvSpPr txBox="1"/>
      </cdr:nvSpPr>
      <cdr:spPr>
        <a:xfrm xmlns:a="http://schemas.openxmlformats.org/drawingml/2006/main">
          <a:off x="218747" y="963931"/>
          <a:ext cx="265473" cy="388621"/>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dr:relSizeAnchor xmlns:cdr="http://schemas.openxmlformats.org/drawingml/2006/chartDrawing">
    <cdr:from>
      <cdr:x>0.02734</cdr:x>
      <cdr:y>0.13646</cdr:y>
    </cdr:from>
    <cdr:to>
      <cdr:x>0.06052</cdr:x>
      <cdr:y>0.2245</cdr:y>
    </cdr:to>
    <cdr:sp macro="" textlink="">
      <cdr:nvSpPr>
        <cdr:cNvPr id="19" name="Tekstvak 1">
          <a:extLst xmlns:a="http://schemas.openxmlformats.org/drawingml/2006/main">
            <a:ext uri="{FF2B5EF4-FFF2-40B4-BE49-F238E27FC236}">
              <a16:creationId xmlns:a16="http://schemas.microsoft.com/office/drawing/2014/main" id="{FBFF59BE-5300-43FC-9FEC-4DA5882F12C3}"/>
            </a:ext>
          </a:extLst>
        </cdr:cNvPr>
        <cdr:cNvSpPr txBox="1"/>
      </cdr:nvSpPr>
      <cdr:spPr>
        <a:xfrm xmlns:a="http://schemas.openxmlformats.org/drawingml/2006/main">
          <a:off x="218747" y="590551"/>
          <a:ext cx="265473" cy="381001"/>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dr:relSizeAnchor xmlns:cdr="http://schemas.openxmlformats.org/drawingml/2006/chartDrawing">
    <cdr:from>
      <cdr:x>0.02734</cdr:x>
      <cdr:y>0.04314</cdr:y>
    </cdr:from>
    <cdr:to>
      <cdr:x>0.06052</cdr:x>
      <cdr:y>0.13998</cdr:y>
    </cdr:to>
    <cdr:sp macro="" textlink="">
      <cdr:nvSpPr>
        <cdr:cNvPr id="20" name="Tekstvak 1">
          <a:extLst xmlns:a="http://schemas.openxmlformats.org/drawingml/2006/main">
            <a:ext uri="{FF2B5EF4-FFF2-40B4-BE49-F238E27FC236}">
              <a16:creationId xmlns:a16="http://schemas.microsoft.com/office/drawing/2014/main" id="{307EE8FC-52A0-41FD-BA0D-EF135C79E368}"/>
            </a:ext>
          </a:extLst>
        </cdr:cNvPr>
        <cdr:cNvSpPr txBox="1"/>
      </cdr:nvSpPr>
      <cdr:spPr>
        <a:xfrm xmlns:a="http://schemas.openxmlformats.org/drawingml/2006/main">
          <a:off x="218747" y="186691"/>
          <a:ext cx="265473" cy="419100"/>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nl-NL"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155665</xdr:colOff>
      <xdr:row>1</xdr:row>
      <xdr:rowOff>102597</xdr:rowOff>
    </xdr:from>
    <xdr:to>
      <xdr:col>11</xdr:col>
      <xdr:colOff>322762</xdr:colOff>
      <xdr:row>32</xdr:row>
      <xdr:rowOff>54112</xdr:rowOff>
    </xdr:to>
    <xdr:graphicFrame macro="">
      <xdr:nvGraphicFramePr>
        <xdr:cNvPr id="21" name="Grafiek 20">
          <a:extLst>
            <a:ext uri="{FF2B5EF4-FFF2-40B4-BE49-F238E27FC236}">
              <a16:creationId xmlns:a16="http://schemas.microsoft.com/office/drawing/2014/main" id="{52B330FB-1E2B-4F30-8694-7093C459E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105952</xdr:colOff>
      <xdr:row>29</xdr:row>
      <xdr:rowOff>8346</xdr:rowOff>
    </xdr:from>
    <xdr:to>
      <xdr:col>11</xdr:col>
      <xdr:colOff>312963</xdr:colOff>
      <xdr:row>30</xdr:row>
      <xdr:rowOff>76201</xdr:rowOff>
    </xdr:to>
    <xdr:sp macro="" textlink="">
      <xdr:nvSpPr>
        <xdr:cNvPr id="22" name="Tekstvak 21">
          <a:extLst>
            <a:ext uri="{FF2B5EF4-FFF2-40B4-BE49-F238E27FC236}">
              <a16:creationId xmlns:a16="http://schemas.microsoft.com/office/drawing/2014/main" id="{C3595E4F-5764-4AD4-B371-07674E680981}"/>
            </a:ext>
          </a:extLst>
        </xdr:cNvPr>
        <xdr:cNvSpPr txBox="1"/>
      </xdr:nvSpPr>
      <xdr:spPr>
        <a:xfrm>
          <a:off x="5592352" y="5375003"/>
          <a:ext cx="1426211" cy="252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1" i="0" u="none" strike="noStrike">
              <a:solidFill>
                <a:schemeClr val="dk1"/>
              </a:solidFill>
              <a:effectLst/>
              <a:latin typeface="+mn-lt"/>
              <a:ea typeface="+mn-ea"/>
              <a:cs typeface="+mn-cs"/>
            </a:rPr>
            <a:t>© Vaessen/Dammers</a:t>
          </a:r>
          <a:endParaRPr lang="nl-NL" sz="1000"/>
        </a:p>
      </xdr:txBody>
    </xdr:sp>
    <xdr:clientData/>
  </xdr:twoCellAnchor>
  <xdr:twoCellAnchor>
    <xdr:from>
      <xdr:col>11</xdr:col>
      <xdr:colOff>151946</xdr:colOff>
      <xdr:row>10</xdr:row>
      <xdr:rowOff>114300</xdr:rowOff>
    </xdr:from>
    <xdr:to>
      <xdr:col>13</xdr:col>
      <xdr:colOff>212634</xdr:colOff>
      <xdr:row>14</xdr:row>
      <xdr:rowOff>87630</xdr:rowOff>
    </xdr:to>
    <xdr:sp macro="" textlink="">
      <xdr:nvSpPr>
        <xdr:cNvPr id="23" name="Tekstvak 22">
          <a:extLst>
            <a:ext uri="{FF2B5EF4-FFF2-40B4-BE49-F238E27FC236}">
              <a16:creationId xmlns:a16="http://schemas.microsoft.com/office/drawing/2014/main" id="{D01165FF-DED1-4D7E-860E-0012C121B209}"/>
            </a:ext>
          </a:extLst>
        </xdr:cNvPr>
        <xdr:cNvSpPr txBox="1"/>
      </xdr:nvSpPr>
      <xdr:spPr>
        <a:xfrm>
          <a:off x="6857546" y="1924050"/>
          <a:ext cx="1279888" cy="69723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5</a:t>
          </a:r>
        </a:p>
        <a:p>
          <a:r>
            <a:rPr lang="nl-NL" sz="900" b="1" i="0" u="none" strike="noStrike" baseline="0">
              <a:solidFill>
                <a:schemeClr val="dk1"/>
              </a:solidFill>
              <a:effectLst/>
              <a:latin typeface="+mn-lt"/>
              <a:ea typeface="+mn-ea"/>
              <a:cs typeface="+mn-cs"/>
            </a:rPr>
            <a:t>E5-E6</a:t>
          </a:r>
        </a:p>
        <a:p>
          <a:r>
            <a:rPr lang="nl-NL" sz="900" b="1"/>
            <a:t>PrO/VMBO (BBL) / </a:t>
          </a:r>
          <a:br>
            <a:rPr lang="nl-NL" sz="900" b="1"/>
          </a:br>
          <a:r>
            <a:rPr lang="nl-NL" sz="900" b="1"/>
            <a:t>VSO leerroute 5</a:t>
          </a:r>
        </a:p>
      </xdr:txBody>
    </xdr:sp>
    <xdr:clientData/>
  </xdr:twoCellAnchor>
  <xdr:twoCellAnchor>
    <xdr:from>
      <xdr:col>11</xdr:col>
      <xdr:colOff>170995</xdr:colOff>
      <xdr:row>15</xdr:row>
      <xdr:rowOff>70757</xdr:rowOff>
    </xdr:from>
    <xdr:to>
      <xdr:col>13</xdr:col>
      <xdr:colOff>226785</xdr:colOff>
      <xdr:row>18</xdr:row>
      <xdr:rowOff>170996</xdr:rowOff>
    </xdr:to>
    <xdr:sp macro="" textlink="">
      <xdr:nvSpPr>
        <xdr:cNvPr id="24" name="Tekstvak 23">
          <a:extLst>
            <a:ext uri="{FF2B5EF4-FFF2-40B4-BE49-F238E27FC236}">
              <a16:creationId xmlns:a16="http://schemas.microsoft.com/office/drawing/2014/main" id="{6692D591-6AD7-4309-8BB8-2369537FC67E}"/>
            </a:ext>
          </a:extLst>
        </xdr:cNvPr>
        <xdr:cNvSpPr txBox="1"/>
      </xdr:nvSpPr>
      <xdr:spPr>
        <a:xfrm>
          <a:off x="6876595" y="2737757"/>
          <a:ext cx="1274990" cy="633639"/>
        </a:xfrm>
        <a:prstGeom prst="rect">
          <a:avLst/>
        </a:prstGeom>
        <a:solidFill>
          <a:schemeClr val="lt1"/>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4</a:t>
          </a:r>
        </a:p>
        <a:p>
          <a:r>
            <a:rPr lang="nl-NL" sz="900" b="1" i="0" u="none" strike="noStrike" baseline="0">
              <a:solidFill>
                <a:schemeClr val="dk1"/>
              </a:solidFill>
              <a:effectLst/>
              <a:latin typeface="+mn-lt"/>
              <a:ea typeface="+mn-ea"/>
              <a:cs typeface="+mn-cs"/>
            </a:rPr>
            <a:t>E3-M5</a:t>
          </a:r>
        </a:p>
        <a:p>
          <a:r>
            <a:rPr lang="nl-NL" sz="900" b="1" i="0" u="none" strike="noStrike" baseline="0">
              <a:solidFill>
                <a:schemeClr val="dk1"/>
              </a:solidFill>
              <a:effectLst/>
              <a:latin typeface="+mn-lt"/>
              <a:ea typeface="+mn-ea"/>
              <a:cs typeface="+mn-cs"/>
            </a:rPr>
            <a:t>VSO leerroute 4 / PrO</a:t>
          </a:r>
        </a:p>
        <a:p>
          <a:endParaRPr lang="nl-NL" sz="900"/>
        </a:p>
      </xdr:txBody>
    </xdr:sp>
    <xdr:clientData/>
  </xdr:twoCellAnchor>
  <xdr:twoCellAnchor>
    <xdr:from>
      <xdr:col>11</xdr:col>
      <xdr:colOff>170996</xdr:colOff>
      <xdr:row>19</xdr:row>
      <xdr:rowOff>86632</xdr:rowOff>
    </xdr:from>
    <xdr:to>
      <xdr:col>13</xdr:col>
      <xdr:colOff>237672</xdr:colOff>
      <xdr:row>22</xdr:row>
      <xdr:rowOff>134258</xdr:rowOff>
    </xdr:to>
    <xdr:sp macro="" textlink="">
      <xdr:nvSpPr>
        <xdr:cNvPr id="25" name="Tekstvak 24">
          <a:extLst>
            <a:ext uri="{FF2B5EF4-FFF2-40B4-BE49-F238E27FC236}">
              <a16:creationId xmlns:a16="http://schemas.microsoft.com/office/drawing/2014/main" id="{076B1500-EC45-4AC0-A984-0009623B857A}"/>
            </a:ext>
          </a:extLst>
        </xdr:cNvPr>
        <xdr:cNvSpPr txBox="1"/>
      </xdr:nvSpPr>
      <xdr:spPr>
        <a:xfrm>
          <a:off x="6876596" y="3464832"/>
          <a:ext cx="1285876" cy="581026"/>
        </a:xfrm>
        <a:prstGeom prst="rect">
          <a:avLst/>
        </a:prstGeom>
        <a:solidFill>
          <a:schemeClr val="lt1"/>
        </a:solidFill>
        <a:ln w="9525" cmpd="sng">
          <a:solidFill>
            <a:srgbClr val="D9FFB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3</a:t>
          </a:r>
        </a:p>
        <a:p>
          <a:r>
            <a:rPr lang="nl-NL" sz="900" b="1" i="0" u="none" strike="noStrike" baseline="0">
              <a:solidFill>
                <a:schemeClr val="dk1"/>
              </a:solidFill>
              <a:effectLst/>
              <a:latin typeface="+mn-lt"/>
              <a:ea typeface="+mn-ea"/>
              <a:cs typeface="+mn-cs"/>
            </a:rPr>
            <a:t>E2-M3E3</a:t>
          </a:r>
        </a:p>
        <a:p>
          <a:r>
            <a:rPr lang="nl-NL" sz="900" b="1" i="0" u="none" strike="noStrike" baseline="0">
              <a:solidFill>
                <a:schemeClr val="dk1"/>
              </a:solidFill>
              <a:effectLst/>
              <a:latin typeface="+mn-lt"/>
              <a:ea typeface="+mn-ea"/>
              <a:cs typeface="+mn-cs"/>
            </a:rPr>
            <a:t>VSO leerroute 3</a:t>
          </a:r>
        </a:p>
      </xdr:txBody>
    </xdr:sp>
    <xdr:clientData/>
  </xdr:twoCellAnchor>
  <xdr:twoCellAnchor>
    <xdr:from>
      <xdr:col>11</xdr:col>
      <xdr:colOff>158295</xdr:colOff>
      <xdr:row>23</xdr:row>
      <xdr:rowOff>12701</xdr:rowOff>
    </xdr:from>
    <xdr:to>
      <xdr:col>13</xdr:col>
      <xdr:colOff>203199</xdr:colOff>
      <xdr:row>26</xdr:row>
      <xdr:rowOff>57151</xdr:rowOff>
    </xdr:to>
    <xdr:sp macro="" textlink="">
      <xdr:nvSpPr>
        <xdr:cNvPr id="26" name="Tekstvak 25">
          <a:extLst>
            <a:ext uri="{FF2B5EF4-FFF2-40B4-BE49-F238E27FC236}">
              <a16:creationId xmlns:a16="http://schemas.microsoft.com/office/drawing/2014/main" id="{9E2DAFED-68BD-4529-B5AA-019E6759DABE}"/>
            </a:ext>
          </a:extLst>
        </xdr:cNvPr>
        <xdr:cNvSpPr txBox="1"/>
      </xdr:nvSpPr>
      <xdr:spPr>
        <a:xfrm>
          <a:off x="6863895" y="4102101"/>
          <a:ext cx="1264104" cy="577850"/>
        </a:xfrm>
        <a:prstGeom prst="rect">
          <a:avLst/>
        </a:prstGeom>
        <a:solidFill>
          <a:schemeClr val="lt1"/>
        </a:solidFill>
        <a:ln w="9525" cmpd="sng">
          <a:solidFill>
            <a:srgbClr val="FEFAC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ln>
                <a:noFill/>
              </a:ln>
              <a:solidFill>
                <a:schemeClr val="dk1"/>
              </a:solidFill>
              <a:effectLst/>
              <a:latin typeface="+mn-lt"/>
              <a:ea typeface="+mn-ea"/>
              <a:cs typeface="+mn-cs"/>
            </a:rPr>
            <a:t>Profiel</a:t>
          </a:r>
          <a:r>
            <a:rPr lang="nl-NL" sz="900" b="1" i="0" u="none" strike="noStrike" baseline="0">
              <a:ln>
                <a:noFill/>
              </a:ln>
              <a:solidFill>
                <a:schemeClr val="dk1"/>
              </a:solidFill>
              <a:effectLst/>
              <a:latin typeface="+mn-lt"/>
              <a:ea typeface="+mn-ea"/>
              <a:cs typeface="+mn-cs"/>
            </a:rPr>
            <a:t> 2</a:t>
          </a:r>
        </a:p>
        <a:p>
          <a:r>
            <a:rPr lang="nl-NL" sz="900" b="1" i="0" u="none" strike="noStrike" baseline="0">
              <a:ln>
                <a:noFill/>
              </a:ln>
              <a:solidFill>
                <a:schemeClr val="dk1"/>
              </a:solidFill>
              <a:effectLst/>
              <a:latin typeface="+mn-lt"/>
              <a:ea typeface="+mn-ea"/>
              <a:cs typeface="+mn-cs"/>
            </a:rPr>
            <a:t>M1-M2E2</a:t>
          </a:r>
          <a:br>
            <a:rPr lang="nl-NL" sz="900" b="1" i="0" u="none" strike="noStrike" baseline="0">
              <a:ln>
                <a:noFill/>
              </a:ln>
              <a:solidFill>
                <a:schemeClr val="dk1"/>
              </a:solidFill>
              <a:effectLst/>
              <a:latin typeface="+mn-lt"/>
              <a:ea typeface="+mn-ea"/>
              <a:cs typeface="+mn-cs"/>
            </a:rPr>
          </a:br>
          <a:r>
            <a:rPr lang="nl-NL" sz="900" b="1" i="0" u="none" strike="noStrike" baseline="0">
              <a:ln>
                <a:noFill/>
              </a:ln>
              <a:solidFill>
                <a:schemeClr val="dk1"/>
              </a:solidFill>
              <a:effectLst/>
              <a:latin typeface="+mn-lt"/>
              <a:ea typeface="+mn-ea"/>
              <a:cs typeface="+mn-cs"/>
            </a:rPr>
            <a:t>VSO leerroute 2</a:t>
          </a:r>
          <a:endParaRPr lang="nl-NL" sz="900">
            <a:ln>
              <a:noFill/>
            </a:ln>
          </a:endParaRPr>
        </a:p>
      </xdr:txBody>
    </xdr:sp>
    <xdr:clientData/>
  </xdr:twoCellAnchor>
  <xdr:twoCellAnchor>
    <xdr:from>
      <xdr:col>11</xdr:col>
      <xdr:colOff>153760</xdr:colOff>
      <xdr:row>6</xdr:row>
      <xdr:rowOff>141969</xdr:rowOff>
    </xdr:from>
    <xdr:to>
      <xdr:col>13</xdr:col>
      <xdr:colOff>217715</xdr:colOff>
      <xdr:row>10</xdr:row>
      <xdr:rowOff>21319</xdr:rowOff>
    </xdr:to>
    <xdr:sp macro="" textlink="">
      <xdr:nvSpPr>
        <xdr:cNvPr id="27" name="Tekstvak 26">
          <a:extLst>
            <a:ext uri="{FF2B5EF4-FFF2-40B4-BE49-F238E27FC236}">
              <a16:creationId xmlns:a16="http://schemas.microsoft.com/office/drawing/2014/main" id="{884AE0FD-5482-4569-94E9-112CFA10A0AB}"/>
            </a:ext>
          </a:extLst>
        </xdr:cNvPr>
        <xdr:cNvSpPr txBox="1"/>
      </xdr:nvSpPr>
      <xdr:spPr>
        <a:xfrm>
          <a:off x="6859360" y="1208769"/>
          <a:ext cx="1283155" cy="59055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6</a:t>
          </a:r>
        </a:p>
        <a:p>
          <a:r>
            <a:rPr lang="nl-NL" sz="900" b="1" i="0" u="none" strike="noStrike" baseline="0">
              <a:solidFill>
                <a:schemeClr val="dk1"/>
              </a:solidFill>
              <a:effectLst/>
              <a:latin typeface="+mn-lt"/>
              <a:ea typeface="+mn-ea"/>
              <a:cs typeface="+mn-cs"/>
            </a:rPr>
            <a:t>M7-M8</a:t>
          </a:r>
        </a:p>
        <a:p>
          <a:r>
            <a:rPr lang="nl-NL" sz="900" b="1"/>
            <a:t>VMBO (KBL, GTL)</a:t>
          </a:r>
        </a:p>
      </xdr:txBody>
    </xdr:sp>
    <xdr:clientData/>
  </xdr:twoCellAnchor>
  <xdr:twoCellAnchor>
    <xdr:from>
      <xdr:col>11</xdr:col>
      <xdr:colOff>153760</xdr:colOff>
      <xdr:row>2</xdr:row>
      <xdr:rowOff>162379</xdr:rowOff>
    </xdr:from>
    <xdr:to>
      <xdr:col>13</xdr:col>
      <xdr:colOff>217715</xdr:colOff>
      <xdr:row>6</xdr:row>
      <xdr:rowOff>57604</xdr:rowOff>
    </xdr:to>
    <xdr:sp macro="" textlink="">
      <xdr:nvSpPr>
        <xdr:cNvPr id="28" name="Tekstvak 27">
          <a:extLst>
            <a:ext uri="{FF2B5EF4-FFF2-40B4-BE49-F238E27FC236}">
              <a16:creationId xmlns:a16="http://schemas.microsoft.com/office/drawing/2014/main" id="{60C20D84-1DF1-4B50-96C3-6617B1295406}"/>
            </a:ext>
          </a:extLst>
        </xdr:cNvPr>
        <xdr:cNvSpPr txBox="1"/>
      </xdr:nvSpPr>
      <xdr:spPr>
        <a:xfrm>
          <a:off x="6859360" y="517979"/>
          <a:ext cx="1283155" cy="606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a:solidFill>
                <a:schemeClr val="dk1"/>
              </a:solidFill>
              <a:effectLst/>
              <a:latin typeface="+mn-lt"/>
              <a:ea typeface="+mn-ea"/>
              <a:cs typeface="+mn-cs"/>
            </a:rPr>
            <a:t>Profiel</a:t>
          </a:r>
          <a:r>
            <a:rPr lang="nl-NL" sz="900" b="1" i="0" u="none" strike="noStrike" baseline="0">
              <a:solidFill>
                <a:schemeClr val="dk1"/>
              </a:solidFill>
              <a:effectLst/>
              <a:latin typeface="+mn-lt"/>
              <a:ea typeface="+mn-ea"/>
              <a:cs typeface="+mn-cs"/>
            </a:rPr>
            <a:t> 7</a:t>
          </a:r>
        </a:p>
        <a:p>
          <a:r>
            <a:rPr lang="nl-NL" sz="900" b="1" i="0" u="none" strike="noStrike" baseline="0">
              <a:solidFill>
                <a:schemeClr val="dk1"/>
              </a:solidFill>
              <a:effectLst/>
              <a:latin typeface="+mn-lt"/>
              <a:ea typeface="+mn-ea"/>
              <a:cs typeface="+mn-cs"/>
            </a:rPr>
            <a:t>&gt;M8</a:t>
          </a:r>
        </a:p>
        <a:p>
          <a:r>
            <a:rPr lang="nl-NL" sz="900" b="1"/>
            <a:t>HAVO / VWO</a:t>
          </a:r>
        </a:p>
      </xdr:txBody>
    </xdr:sp>
    <xdr:clientData/>
  </xdr:twoCellAnchor>
  <xdr:twoCellAnchor>
    <xdr:from>
      <xdr:col>1</xdr:col>
      <xdr:colOff>410481</xdr:colOff>
      <xdr:row>4</xdr:row>
      <xdr:rowOff>153307</xdr:rowOff>
    </xdr:from>
    <xdr:to>
      <xdr:col>2</xdr:col>
      <xdr:colOff>161925</xdr:colOff>
      <xdr:row>6</xdr:row>
      <xdr:rowOff>114300</xdr:rowOff>
    </xdr:to>
    <xdr:sp macro="" textlink="">
      <xdr:nvSpPr>
        <xdr:cNvPr id="29" name="Tekstvak 28">
          <a:extLst>
            <a:ext uri="{FF2B5EF4-FFF2-40B4-BE49-F238E27FC236}">
              <a16:creationId xmlns:a16="http://schemas.microsoft.com/office/drawing/2014/main" id="{C5DE2EE6-DC6C-4D88-9206-2A7EA7F221AD}"/>
            </a:ext>
          </a:extLst>
        </xdr:cNvPr>
        <xdr:cNvSpPr txBox="1"/>
      </xdr:nvSpPr>
      <xdr:spPr>
        <a:xfrm>
          <a:off x="1020081" y="915307"/>
          <a:ext cx="341994" cy="341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E8</a:t>
          </a:r>
        </a:p>
      </xdr:txBody>
    </xdr:sp>
    <xdr:clientData/>
  </xdr:twoCellAnchor>
  <xdr:twoCellAnchor>
    <xdr:from>
      <xdr:col>1</xdr:col>
      <xdr:colOff>393700</xdr:colOff>
      <xdr:row>7</xdr:row>
      <xdr:rowOff>88900</xdr:rowOff>
    </xdr:from>
    <xdr:to>
      <xdr:col>2</xdr:col>
      <xdr:colOff>114300</xdr:colOff>
      <xdr:row>9</xdr:row>
      <xdr:rowOff>49893</xdr:rowOff>
    </xdr:to>
    <xdr:sp macro="" textlink="">
      <xdr:nvSpPr>
        <xdr:cNvPr id="30" name="Tekstvak 29">
          <a:extLst>
            <a:ext uri="{FF2B5EF4-FFF2-40B4-BE49-F238E27FC236}">
              <a16:creationId xmlns:a16="http://schemas.microsoft.com/office/drawing/2014/main" id="{D5F6A05C-D113-45E7-8797-A71529B2C566}"/>
            </a:ext>
          </a:extLst>
        </xdr:cNvPr>
        <xdr:cNvSpPr txBox="1"/>
      </xdr:nvSpPr>
      <xdr:spPr>
        <a:xfrm>
          <a:off x="1003300" y="1422400"/>
          <a:ext cx="311150" cy="341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E7</a:t>
          </a:r>
        </a:p>
      </xdr:txBody>
    </xdr:sp>
    <xdr:clientData/>
  </xdr:twoCellAnchor>
  <xdr:twoCellAnchor>
    <xdr:from>
      <xdr:col>1</xdr:col>
      <xdr:colOff>419100</xdr:colOff>
      <xdr:row>10</xdr:row>
      <xdr:rowOff>38100</xdr:rowOff>
    </xdr:from>
    <xdr:to>
      <xdr:col>2</xdr:col>
      <xdr:colOff>142875</xdr:colOff>
      <xdr:row>11</xdr:row>
      <xdr:rowOff>176893</xdr:rowOff>
    </xdr:to>
    <xdr:sp macro="" textlink="">
      <xdr:nvSpPr>
        <xdr:cNvPr id="31" name="Tekstvak 30">
          <a:extLst>
            <a:ext uri="{FF2B5EF4-FFF2-40B4-BE49-F238E27FC236}">
              <a16:creationId xmlns:a16="http://schemas.microsoft.com/office/drawing/2014/main" id="{2C28964E-263E-4562-8B3F-9984BED6BF0F}"/>
            </a:ext>
          </a:extLst>
        </xdr:cNvPr>
        <xdr:cNvSpPr txBox="1"/>
      </xdr:nvSpPr>
      <xdr:spPr>
        <a:xfrm>
          <a:off x="1028700" y="1943100"/>
          <a:ext cx="314325" cy="329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E6</a:t>
          </a:r>
        </a:p>
      </xdr:txBody>
    </xdr:sp>
    <xdr:clientData/>
  </xdr:twoCellAnchor>
  <xdr:twoCellAnchor>
    <xdr:from>
      <xdr:col>1</xdr:col>
      <xdr:colOff>419100</xdr:colOff>
      <xdr:row>13</xdr:row>
      <xdr:rowOff>12700</xdr:rowOff>
    </xdr:from>
    <xdr:to>
      <xdr:col>2</xdr:col>
      <xdr:colOff>171450</xdr:colOff>
      <xdr:row>14</xdr:row>
      <xdr:rowOff>151493</xdr:rowOff>
    </xdr:to>
    <xdr:sp macro="" textlink="">
      <xdr:nvSpPr>
        <xdr:cNvPr id="32" name="Tekstvak 31">
          <a:extLst>
            <a:ext uri="{FF2B5EF4-FFF2-40B4-BE49-F238E27FC236}">
              <a16:creationId xmlns:a16="http://schemas.microsoft.com/office/drawing/2014/main" id="{4CB2F53E-2CB5-4DC0-993D-C154B9F6477C}"/>
            </a:ext>
          </a:extLst>
        </xdr:cNvPr>
        <xdr:cNvSpPr txBox="1"/>
      </xdr:nvSpPr>
      <xdr:spPr>
        <a:xfrm>
          <a:off x="1028700" y="2489200"/>
          <a:ext cx="342900" cy="329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E5</a:t>
          </a:r>
        </a:p>
      </xdr:txBody>
    </xdr:sp>
    <xdr:clientData/>
  </xdr:twoCellAnchor>
  <xdr:twoCellAnchor>
    <xdr:from>
      <xdr:col>1</xdr:col>
      <xdr:colOff>406400</xdr:colOff>
      <xdr:row>15</xdr:row>
      <xdr:rowOff>127000</xdr:rowOff>
    </xdr:from>
    <xdr:to>
      <xdr:col>2</xdr:col>
      <xdr:colOff>161925</xdr:colOff>
      <xdr:row>17</xdr:row>
      <xdr:rowOff>87993</xdr:rowOff>
    </xdr:to>
    <xdr:sp macro="" textlink="">
      <xdr:nvSpPr>
        <xdr:cNvPr id="33" name="Tekstvak 32">
          <a:extLst>
            <a:ext uri="{FF2B5EF4-FFF2-40B4-BE49-F238E27FC236}">
              <a16:creationId xmlns:a16="http://schemas.microsoft.com/office/drawing/2014/main" id="{DB9A815B-1545-4E7B-BE10-0F69DD4E7FC4}"/>
            </a:ext>
          </a:extLst>
        </xdr:cNvPr>
        <xdr:cNvSpPr txBox="1"/>
      </xdr:nvSpPr>
      <xdr:spPr>
        <a:xfrm>
          <a:off x="1016000" y="2984500"/>
          <a:ext cx="346075" cy="341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E4</a:t>
          </a:r>
        </a:p>
      </xdr:txBody>
    </xdr:sp>
    <xdr:clientData/>
  </xdr:twoCellAnchor>
  <xdr:twoCellAnchor>
    <xdr:from>
      <xdr:col>1</xdr:col>
      <xdr:colOff>406400</xdr:colOff>
      <xdr:row>18</xdr:row>
      <xdr:rowOff>76200</xdr:rowOff>
    </xdr:from>
    <xdr:to>
      <xdr:col>2</xdr:col>
      <xdr:colOff>133350</xdr:colOff>
      <xdr:row>20</xdr:row>
      <xdr:rowOff>37193</xdr:rowOff>
    </xdr:to>
    <xdr:sp macro="" textlink="">
      <xdr:nvSpPr>
        <xdr:cNvPr id="34" name="Tekstvak 33">
          <a:extLst>
            <a:ext uri="{FF2B5EF4-FFF2-40B4-BE49-F238E27FC236}">
              <a16:creationId xmlns:a16="http://schemas.microsoft.com/office/drawing/2014/main" id="{82252959-6F8F-4791-A4AE-8BE4C562FE8D}"/>
            </a:ext>
          </a:extLst>
        </xdr:cNvPr>
        <xdr:cNvSpPr txBox="1"/>
      </xdr:nvSpPr>
      <xdr:spPr>
        <a:xfrm>
          <a:off x="1016000" y="3505200"/>
          <a:ext cx="317500" cy="341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E3</a:t>
          </a:r>
        </a:p>
      </xdr:txBody>
    </xdr:sp>
    <xdr:clientData/>
  </xdr:twoCellAnchor>
  <xdr:twoCellAnchor>
    <xdr:from>
      <xdr:col>1</xdr:col>
      <xdr:colOff>406400</xdr:colOff>
      <xdr:row>21</xdr:row>
      <xdr:rowOff>38100</xdr:rowOff>
    </xdr:from>
    <xdr:to>
      <xdr:col>2</xdr:col>
      <xdr:colOff>142875</xdr:colOff>
      <xdr:row>22</xdr:row>
      <xdr:rowOff>176893</xdr:rowOff>
    </xdr:to>
    <xdr:sp macro="" textlink="">
      <xdr:nvSpPr>
        <xdr:cNvPr id="35" name="Tekstvak 34">
          <a:extLst>
            <a:ext uri="{FF2B5EF4-FFF2-40B4-BE49-F238E27FC236}">
              <a16:creationId xmlns:a16="http://schemas.microsoft.com/office/drawing/2014/main" id="{6B0D8437-ADE0-4B6A-838B-79FC265CC667}"/>
            </a:ext>
          </a:extLst>
        </xdr:cNvPr>
        <xdr:cNvSpPr txBox="1"/>
      </xdr:nvSpPr>
      <xdr:spPr>
        <a:xfrm>
          <a:off x="1016000" y="4038600"/>
          <a:ext cx="327025" cy="329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E2</a:t>
          </a:r>
        </a:p>
      </xdr:txBody>
    </xdr:sp>
    <xdr:clientData/>
  </xdr:twoCellAnchor>
  <xdr:twoCellAnchor>
    <xdr:from>
      <xdr:col>1</xdr:col>
      <xdr:colOff>393700</xdr:colOff>
      <xdr:row>24</xdr:row>
      <xdr:rowOff>12700</xdr:rowOff>
    </xdr:from>
    <xdr:to>
      <xdr:col>2</xdr:col>
      <xdr:colOff>152400</xdr:colOff>
      <xdr:row>26</xdr:row>
      <xdr:rowOff>0</xdr:rowOff>
    </xdr:to>
    <xdr:sp macro="" textlink="">
      <xdr:nvSpPr>
        <xdr:cNvPr id="36" name="Tekstvak 35">
          <a:extLst>
            <a:ext uri="{FF2B5EF4-FFF2-40B4-BE49-F238E27FC236}">
              <a16:creationId xmlns:a16="http://schemas.microsoft.com/office/drawing/2014/main" id="{DA827573-8E16-4B1B-9494-FA25BE60947A}"/>
            </a:ext>
          </a:extLst>
        </xdr:cNvPr>
        <xdr:cNvSpPr txBox="1"/>
      </xdr:nvSpPr>
      <xdr:spPr>
        <a:xfrm>
          <a:off x="1003300" y="4279900"/>
          <a:ext cx="3683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mn-lt"/>
              <a:cs typeface="Arial" panose="020B0604020202020204" pitchFamily="34" charset="0"/>
            </a:rPr>
            <a:t>E1</a:t>
          </a:r>
        </a:p>
      </xdr:txBody>
    </xdr:sp>
    <xdr:clientData/>
  </xdr:twoCellAnchor>
  <xdr:twoCellAnchor editAs="oneCell">
    <xdr:from>
      <xdr:col>1</xdr:col>
      <xdr:colOff>238126</xdr:colOff>
      <xdr:row>0</xdr:row>
      <xdr:rowOff>112395</xdr:rowOff>
    </xdr:from>
    <xdr:to>
      <xdr:col>3</xdr:col>
      <xdr:colOff>298786</xdr:colOff>
      <xdr:row>2</xdr:row>
      <xdr:rowOff>118065</xdr:rowOff>
    </xdr:to>
    <xdr:pic>
      <xdr:nvPicPr>
        <xdr:cNvPr id="2" name="Afbeelding 1" descr="OppWijzerZML">
          <a:extLst>
            <a:ext uri="{FF2B5EF4-FFF2-40B4-BE49-F238E27FC236}">
              <a16:creationId xmlns:a16="http://schemas.microsoft.com/office/drawing/2014/main" id="{F54A0795-C47A-4A2B-AB92-15EFCF613C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6" y="112395"/>
          <a:ext cx="1279860" cy="36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0.02219</cdr:x>
      <cdr:y>0.12907</cdr:y>
    </cdr:from>
    <cdr:to>
      <cdr:x>0.0863</cdr:x>
      <cdr:y>0.20974</cdr:y>
    </cdr:to>
    <cdr:sp macro="" textlink="">
      <cdr:nvSpPr>
        <cdr:cNvPr id="3" name="Tekstvak 2"/>
        <cdr:cNvSpPr txBox="1"/>
      </cdr:nvSpPr>
      <cdr:spPr>
        <a:xfrm xmlns:a="http://schemas.openxmlformats.org/drawingml/2006/main">
          <a:off x="155667" y="487680"/>
          <a:ext cx="44958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NL" sz="1100"/>
        </a:p>
      </cdr:txBody>
    </cdr:sp>
  </cdr:relSizeAnchor>
  <cdr:relSizeAnchor xmlns:cdr="http://schemas.openxmlformats.org/drawingml/2006/chartDrawing">
    <cdr:from>
      <cdr:x>0.02437</cdr:x>
      <cdr:y>0.2057</cdr:y>
    </cdr:from>
    <cdr:to>
      <cdr:x>0.0776</cdr:x>
      <cdr:y>0.27024</cdr:y>
    </cdr:to>
    <cdr:sp macro="" textlink="">
      <cdr:nvSpPr>
        <cdr:cNvPr id="4" name="Tekstvak 3"/>
        <cdr:cNvSpPr txBox="1"/>
      </cdr:nvSpPr>
      <cdr:spPr>
        <a:xfrm xmlns:a="http://schemas.openxmlformats.org/drawingml/2006/main">
          <a:off x="170907" y="777240"/>
          <a:ext cx="37338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NL" sz="1100"/>
        </a:p>
      </cdr:txBody>
    </cdr:sp>
  </cdr:relSizeAnchor>
  <cdr:relSizeAnchor xmlns:cdr="http://schemas.openxmlformats.org/drawingml/2006/chartDrawing">
    <cdr:from>
      <cdr:x>0.02437</cdr:x>
      <cdr:y>0.27629</cdr:y>
    </cdr:from>
    <cdr:to>
      <cdr:x>0.07217</cdr:x>
      <cdr:y>0.35897</cdr:y>
    </cdr:to>
    <cdr:sp macro="" textlink="">
      <cdr:nvSpPr>
        <cdr:cNvPr id="5" name="Tekstvak 4"/>
        <cdr:cNvSpPr txBox="1"/>
      </cdr:nvSpPr>
      <cdr:spPr>
        <a:xfrm xmlns:a="http://schemas.openxmlformats.org/drawingml/2006/main">
          <a:off x="170907" y="1043940"/>
          <a:ext cx="335280" cy="312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NL" sz="1100"/>
        </a:p>
      </cdr:txBody>
    </cdr:sp>
  </cdr:relSizeAnchor>
  <cdr:relSizeAnchor xmlns:cdr="http://schemas.openxmlformats.org/drawingml/2006/chartDrawing">
    <cdr:from>
      <cdr:x>0.02437</cdr:x>
      <cdr:y>0.34486</cdr:y>
    </cdr:from>
    <cdr:to>
      <cdr:x>0.07978</cdr:x>
      <cdr:y>0.41948</cdr:y>
    </cdr:to>
    <cdr:sp macro="" textlink="">
      <cdr:nvSpPr>
        <cdr:cNvPr id="6" name="Tekstvak 5"/>
        <cdr:cNvSpPr txBox="1"/>
      </cdr:nvSpPr>
      <cdr:spPr>
        <a:xfrm xmlns:a="http://schemas.openxmlformats.org/drawingml/2006/main">
          <a:off x="170907" y="1303020"/>
          <a:ext cx="388620" cy="28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NL" sz="1100"/>
        </a:p>
      </cdr:txBody>
    </cdr:sp>
  </cdr:relSizeAnchor>
  <cdr:relSizeAnchor xmlns:cdr="http://schemas.openxmlformats.org/drawingml/2006/chartDrawing">
    <cdr:from>
      <cdr:x>0.02463</cdr:x>
      <cdr:y>0.41477</cdr:y>
    </cdr:from>
    <cdr:to>
      <cdr:x>0.08004</cdr:x>
      <cdr:y>0.48939</cdr:y>
    </cdr:to>
    <cdr:sp macro="" textlink="">
      <cdr:nvSpPr>
        <cdr:cNvPr id="7" name="Tekstvak 1"/>
        <cdr:cNvSpPr txBox="1"/>
      </cdr:nvSpPr>
      <cdr:spPr>
        <a:xfrm xmlns:a="http://schemas.openxmlformats.org/drawingml/2006/main">
          <a:off x="172720" y="1567180"/>
          <a:ext cx="388620" cy="281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nl-NL" sz="1100"/>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3</xdr:col>
      <xdr:colOff>0</xdr:colOff>
      <xdr:row>5</xdr:row>
      <xdr:rowOff>0</xdr:rowOff>
    </xdr:from>
    <xdr:to>
      <xdr:col>3</xdr:col>
      <xdr:colOff>3274695</xdr:colOff>
      <xdr:row>5</xdr:row>
      <xdr:rowOff>2515870</xdr:rowOff>
    </xdr:to>
    <xdr:pic>
      <xdr:nvPicPr>
        <xdr:cNvPr id="6" name="Afbeelding 5" descr="Afbeelding met tekst, nummer, schermopname, Lettertype&#10;&#10;Automatisch gegenereerde beschrijving">
          <a:extLst>
            <a:ext uri="{FF2B5EF4-FFF2-40B4-BE49-F238E27FC236}">
              <a16:creationId xmlns:a16="http://schemas.microsoft.com/office/drawing/2014/main" id="{1EA67CD3-9BD4-6101-FBBE-3D5C0810F4F3}"/>
            </a:ext>
          </a:extLst>
        </xdr:cNvPr>
        <xdr:cNvPicPr>
          <a:picLocks noChangeAspect="1"/>
        </xdr:cNvPicPr>
      </xdr:nvPicPr>
      <xdr:blipFill rotWithShape="1">
        <a:blip xmlns:r="http://schemas.openxmlformats.org/officeDocument/2006/relationships" r:embed="rId1"/>
        <a:srcRect l="11486" r="10681"/>
        <a:stretch/>
      </xdr:blipFill>
      <xdr:spPr bwMode="auto">
        <a:xfrm>
          <a:off x="11953875" y="11001375"/>
          <a:ext cx="3274695" cy="25196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152400</xdr:colOff>
      <xdr:row>6</xdr:row>
      <xdr:rowOff>285750</xdr:rowOff>
    </xdr:from>
    <xdr:to>
      <xdr:col>3</xdr:col>
      <xdr:colOff>4250055</xdr:colOff>
      <xdr:row>7</xdr:row>
      <xdr:rowOff>553812</xdr:rowOff>
    </xdr:to>
    <xdr:pic>
      <xdr:nvPicPr>
        <xdr:cNvPr id="8" name="Afbeelding 7" descr="Afbeelding met schermopname, tekst, Rechthoek, lijn&#10;&#10;Automatisch gegenereerde beschrijving">
          <a:extLst>
            <a:ext uri="{FF2B5EF4-FFF2-40B4-BE49-F238E27FC236}">
              <a16:creationId xmlns:a16="http://schemas.microsoft.com/office/drawing/2014/main" id="{F142B6CF-B0B9-4236-AE93-449BF0C6236B}"/>
            </a:ext>
          </a:extLst>
        </xdr:cNvPr>
        <xdr:cNvPicPr>
          <a:picLocks noChangeAspect="1"/>
        </xdr:cNvPicPr>
      </xdr:nvPicPr>
      <xdr:blipFill>
        <a:blip xmlns:r="http://schemas.openxmlformats.org/officeDocument/2006/relationships" r:embed="rId2"/>
        <a:stretch>
          <a:fillRect/>
        </a:stretch>
      </xdr:blipFill>
      <xdr:spPr>
        <a:xfrm>
          <a:off x="12106275" y="14982825"/>
          <a:ext cx="4093845" cy="588102"/>
        </a:xfrm>
        <a:prstGeom prst="rect">
          <a:avLst/>
        </a:prstGeom>
      </xdr:spPr>
    </xdr:pic>
    <xdr:clientData/>
  </xdr:twoCellAnchor>
  <xdr:twoCellAnchor editAs="oneCell">
    <xdr:from>
      <xdr:col>3</xdr:col>
      <xdr:colOff>68580</xdr:colOff>
      <xdr:row>11</xdr:row>
      <xdr:rowOff>11430</xdr:rowOff>
    </xdr:from>
    <xdr:to>
      <xdr:col>3</xdr:col>
      <xdr:colOff>2401259</xdr:colOff>
      <xdr:row>11</xdr:row>
      <xdr:rowOff>1813335</xdr:rowOff>
    </xdr:to>
    <xdr:pic>
      <xdr:nvPicPr>
        <xdr:cNvPr id="3" name="Afbeelding 2">
          <a:extLst>
            <a:ext uri="{FF2B5EF4-FFF2-40B4-BE49-F238E27FC236}">
              <a16:creationId xmlns:a16="http://schemas.microsoft.com/office/drawing/2014/main" id="{10497667-7996-341D-316F-7E9AC481D16E}"/>
            </a:ext>
          </a:extLst>
        </xdr:cNvPr>
        <xdr:cNvPicPr>
          <a:picLocks noChangeAspect="1"/>
        </xdr:cNvPicPr>
      </xdr:nvPicPr>
      <xdr:blipFill>
        <a:blip xmlns:r="http://schemas.openxmlformats.org/officeDocument/2006/relationships" r:embed="rId3"/>
        <a:stretch>
          <a:fillRect/>
        </a:stretch>
      </xdr:blipFill>
      <xdr:spPr>
        <a:xfrm>
          <a:off x="12022455" y="24928830"/>
          <a:ext cx="2332679" cy="1798095"/>
        </a:xfrm>
        <a:prstGeom prst="rect">
          <a:avLst/>
        </a:prstGeom>
      </xdr:spPr>
    </xdr:pic>
    <xdr:clientData/>
  </xdr:twoCellAnchor>
  <xdr:twoCellAnchor editAs="oneCell">
    <xdr:from>
      <xdr:col>4</xdr:col>
      <xdr:colOff>0</xdr:colOff>
      <xdr:row>9</xdr:row>
      <xdr:rowOff>0</xdr:rowOff>
    </xdr:from>
    <xdr:to>
      <xdr:col>4</xdr:col>
      <xdr:colOff>1810344</xdr:colOff>
      <xdr:row>9</xdr:row>
      <xdr:rowOff>1886400</xdr:rowOff>
    </xdr:to>
    <xdr:pic>
      <xdr:nvPicPr>
        <xdr:cNvPr id="5" name="Afbeelding 4">
          <a:extLst>
            <a:ext uri="{FF2B5EF4-FFF2-40B4-BE49-F238E27FC236}">
              <a16:creationId xmlns:a16="http://schemas.microsoft.com/office/drawing/2014/main" id="{9CBEE65F-37BC-1748-CF91-73F56E72BB8D}"/>
            </a:ext>
          </a:extLst>
        </xdr:cNvPr>
        <xdr:cNvPicPr>
          <a:picLocks noChangeAspect="1"/>
        </xdr:cNvPicPr>
      </xdr:nvPicPr>
      <xdr:blipFill>
        <a:blip xmlns:r="http://schemas.openxmlformats.org/officeDocument/2006/relationships" r:embed="rId4"/>
        <a:stretch>
          <a:fillRect/>
        </a:stretch>
      </xdr:blipFill>
      <xdr:spPr>
        <a:xfrm>
          <a:off x="15725775" y="17306925"/>
          <a:ext cx="1798914" cy="1886400"/>
        </a:xfrm>
        <a:prstGeom prst="rect">
          <a:avLst/>
        </a:prstGeom>
      </xdr:spPr>
    </xdr:pic>
    <xdr:clientData/>
  </xdr:twoCellAnchor>
  <xdr:twoCellAnchor editAs="oneCell">
    <xdr:from>
      <xdr:col>3</xdr:col>
      <xdr:colOff>95250</xdr:colOff>
      <xdr:row>8</xdr:row>
      <xdr:rowOff>0</xdr:rowOff>
    </xdr:from>
    <xdr:to>
      <xdr:col>3</xdr:col>
      <xdr:colOff>4663440</xdr:colOff>
      <xdr:row>8</xdr:row>
      <xdr:rowOff>1316355</xdr:rowOff>
    </xdr:to>
    <xdr:pic>
      <xdr:nvPicPr>
        <xdr:cNvPr id="2" name="Afbeelding 1">
          <a:extLst>
            <a:ext uri="{FF2B5EF4-FFF2-40B4-BE49-F238E27FC236}">
              <a16:creationId xmlns:a16="http://schemas.microsoft.com/office/drawing/2014/main" id="{04049533-5361-9E20-FE4F-3BB1DBD65F99}"/>
            </a:ext>
            <a:ext uri="{147F2762-F138-4A5C-976F-8EAC2B608ADB}">
              <a16:predDERef xmlns:a16="http://schemas.microsoft.com/office/drawing/2014/main" pred="{9CBEE65F-37BC-1748-CF91-73F56E72BB8D}"/>
            </a:ext>
          </a:extLst>
        </xdr:cNvPr>
        <xdr:cNvPicPr>
          <a:picLocks noChangeAspect="1"/>
        </xdr:cNvPicPr>
      </xdr:nvPicPr>
      <xdr:blipFill>
        <a:blip xmlns:r="http://schemas.openxmlformats.org/officeDocument/2006/relationships" r:embed="rId5"/>
        <a:stretch>
          <a:fillRect/>
        </a:stretch>
      </xdr:blipFill>
      <xdr:spPr>
        <a:xfrm>
          <a:off x="12049125" y="15868650"/>
          <a:ext cx="4572000" cy="1312545"/>
        </a:xfrm>
        <a:prstGeom prst="rect">
          <a:avLst/>
        </a:prstGeom>
      </xdr:spPr>
    </xdr:pic>
    <xdr:clientData/>
  </xdr:twoCellAnchor>
  <xdr:twoCellAnchor editAs="oneCell">
    <xdr:from>
      <xdr:col>4</xdr:col>
      <xdr:colOff>0</xdr:colOff>
      <xdr:row>8</xdr:row>
      <xdr:rowOff>0</xdr:rowOff>
    </xdr:from>
    <xdr:to>
      <xdr:col>5</xdr:col>
      <xdr:colOff>0</xdr:colOff>
      <xdr:row>8</xdr:row>
      <xdr:rowOff>1846344</xdr:rowOff>
    </xdr:to>
    <xdr:pic>
      <xdr:nvPicPr>
        <xdr:cNvPr id="10" name="Afbeelding 9" descr="Afbeelding met tekst, schermopname, nummer, Lettertype&#10;&#10;Automatisch gegenereerde beschrijving">
          <a:extLst>
            <a:ext uri="{FF2B5EF4-FFF2-40B4-BE49-F238E27FC236}">
              <a16:creationId xmlns:a16="http://schemas.microsoft.com/office/drawing/2014/main" id="{3B51C146-299F-4125-9BF6-58B47E570F94}"/>
            </a:ext>
            <a:ext uri="{147F2762-F138-4A5C-976F-8EAC2B608ADB}">
              <a16:predDERef xmlns:a16="http://schemas.microsoft.com/office/drawing/2014/main" pred="{04049533-5361-9E20-FE4F-3BB1DBD65F9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725775" y="14487525"/>
          <a:ext cx="3448050" cy="1846344"/>
        </a:xfrm>
        <a:prstGeom prst="rect">
          <a:avLst/>
        </a:prstGeom>
      </xdr:spPr>
    </xdr:pic>
    <xdr:clientData/>
  </xdr:twoCellAnchor>
  <xdr:twoCellAnchor editAs="oneCell">
    <xdr:from>
      <xdr:col>3</xdr:col>
      <xdr:colOff>142875</xdr:colOff>
      <xdr:row>9</xdr:row>
      <xdr:rowOff>19050</xdr:rowOff>
    </xdr:from>
    <xdr:to>
      <xdr:col>3</xdr:col>
      <xdr:colOff>4707255</xdr:colOff>
      <xdr:row>9</xdr:row>
      <xdr:rowOff>948690</xdr:rowOff>
    </xdr:to>
    <xdr:pic>
      <xdr:nvPicPr>
        <xdr:cNvPr id="11" name="Afbeelding 10">
          <a:extLst>
            <a:ext uri="{FF2B5EF4-FFF2-40B4-BE49-F238E27FC236}">
              <a16:creationId xmlns:a16="http://schemas.microsoft.com/office/drawing/2014/main" id="{55570507-D8F9-D7C7-A622-26F6C06EC482}"/>
            </a:ext>
            <a:ext uri="{147F2762-F138-4A5C-976F-8EAC2B608ADB}">
              <a16:predDERef xmlns:a16="http://schemas.microsoft.com/office/drawing/2014/main" pred="{3B51C146-299F-4125-9BF6-58B47E570F94}"/>
            </a:ext>
          </a:extLst>
        </xdr:cNvPr>
        <xdr:cNvPicPr>
          <a:picLocks noChangeAspect="1"/>
        </xdr:cNvPicPr>
      </xdr:nvPicPr>
      <xdr:blipFill>
        <a:blip xmlns:r="http://schemas.openxmlformats.org/officeDocument/2006/relationships" r:embed="rId7"/>
        <a:stretch>
          <a:fillRect/>
        </a:stretch>
      </xdr:blipFill>
      <xdr:spPr>
        <a:xfrm>
          <a:off x="12096750" y="18707100"/>
          <a:ext cx="4572000" cy="929640"/>
        </a:xfrm>
        <a:prstGeom prst="rect">
          <a:avLst/>
        </a:prstGeom>
      </xdr:spPr>
    </xdr:pic>
    <xdr:clientData/>
  </xdr:twoCellAnchor>
  <xdr:twoCellAnchor editAs="oneCell">
    <xdr:from>
      <xdr:col>2</xdr:col>
      <xdr:colOff>5775960</xdr:colOff>
      <xdr:row>0</xdr:row>
      <xdr:rowOff>0</xdr:rowOff>
    </xdr:from>
    <xdr:to>
      <xdr:col>2</xdr:col>
      <xdr:colOff>7694040</xdr:colOff>
      <xdr:row>1</xdr:row>
      <xdr:rowOff>65655</xdr:rowOff>
    </xdr:to>
    <xdr:pic>
      <xdr:nvPicPr>
        <xdr:cNvPr id="7" name="Afbeelding 6" descr="OppWijzerZML">
          <a:extLst>
            <a:ext uri="{FF2B5EF4-FFF2-40B4-BE49-F238E27FC236}">
              <a16:creationId xmlns:a16="http://schemas.microsoft.com/office/drawing/2014/main" id="{0426C684-417F-2E8B-1E07-A2B53B142AA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31580" y="0"/>
          <a:ext cx="191808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29</xdr:row>
      <xdr:rowOff>0</xdr:rowOff>
    </xdr:from>
    <xdr:to>
      <xdr:col>33</xdr:col>
      <xdr:colOff>56515</xdr:colOff>
      <xdr:row>43</xdr:row>
      <xdr:rowOff>98425</xdr:rowOff>
    </xdr:to>
    <xdr:pic>
      <xdr:nvPicPr>
        <xdr:cNvPr id="4" name="Afbeelding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a:srcRect l="16270" t="30570" r="43915" b="25926"/>
        <a:stretch/>
      </xdr:blipFill>
      <xdr:spPr bwMode="auto">
        <a:xfrm>
          <a:off x="10873740" y="4937760"/>
          <a:ext cx="4319905" cy="2654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20</xdr:col>
      <xdr:colOff>238125</xdr:colOff>
      <xdr:row>0</xdr:row>
      <xdr:rowOff>0</xdr:rowOff>
    </xdr:from>
    <xdr:to>
      <xdr:col>39</xdr:col>
      <xdr:colOff>105410</xdr:colOff>
      <xdr:row>65</xdr:row>
      <xdr:rowOff>115726</xdr:rowOff>
    </xdr:to>
    <xdr:pic>
      <xdr:nvPicPr>
        <xdr:cNvPr id="5" name="Afbeelding 4" descr="Stockillustratie Prohibido mirar, forbidden to look | Adobe Stock">
          <a:extLst>
            <a:ext uri="{FF2B5EF4-FFF2-40B4-BE49-F238E27FC236}">
              <a16:creationId xmlns:a16="http://schemas.microsoft.com/office/drawing/2014/main" id="{6846D604-C3FB-444C-9B3A-7DDCE6A94A9D}"/>
            </a:ext>
            <a:ext uri="{147F2762-F138-4A5C-976F-8EAC2B608ADB}">
              <a16:predDERef xmlns:a16="http://schemas.microsoft.com/office/drawing/2014/main" pred="{CBDEBC88-F470-1178-DD8B-4CF41C5461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84250" y="0"/>
          <a:ext cx="11868785" cy="11466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276225</xdr:colOff>
      <xdr:row>0</xdr:row>
      <xdr:rowOff>0</xdr:rowOff>
    </xdr:from>
    <xdr:to>
      <xdr:col>20</xdr:col>
      <xdr:colOff>19074</xdr:colOff>
      <xdr:row>65</xdr:row>
      <xdr:rowOff>65405</xdr:rowOff>
    </xdr:to>
    <xdr:pic>
      <xdr:nvPicPr>
        <xdr:cNvPr id="6" name="Afbeelding 5" descr="Stockillustratie Prohibido mirar, forbidden to look | Adobe Stock">
          <a:extLst>
            <a:ext uri="{FF2B5EF4-FFF2-40B4-BE49-F238E27FC236}">
              <a16:creationId xmlns:a16="http://schemas.microsoft.com/office/drawing/2014/main" id="{2EF832EA-BB19-46EC-92C4-038AC275503B}"/>
            </a:ext>
            <a:ext uri="{147F2762-F138-4A5C-976F-8EAC2B608ADB}">
              <a16:predDERef xmlns:a16="http://schemas.microsoft.com/office/drawing/2014/main" pred="{6846D604-C3FB-444C-9B3A-7DDCE6A94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0"/>
          <a:ext cx="11877699" cy="11828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B8:K17" totalsRowShown="0" headerRowDxfId="20" dataDxfId="19" tableBorderDxfId="18" dataCellStyle="Invoer">
  <autoFilter ref="B8:K17"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DL" dataDxfId="17" dataCellStyle="Invoer"/>
    <tableColumn id="2" xr3:uid="{00000000-0010-0000-0000-000002000000}" name="-20" dataDxfId="16" dataCellStyle="Invoer"/>
    <tableColumn id="3" xr3:uid="{00000000-0010-0000-0000-000003000000}" name="-15" dataDxfId="15" dataCellStyle="Invoer"/>
    <tableColumn id="4" xr3:uid="{00000000-0010-0000-0000-000004000000}" name="-10" dataDxfId="14" dataCellStyle="Invoer"/>
    <tableColumn id="5" xr3:uid="{00000000-0010-0000-0000-000005000000}" name="-5" dataDxfId="13" dataCellStyle="Invoer"/>
    <tableColumn id="6" xr3:uid="{00000000-0010-0000-0000-000006000000}" name="0" dataDxfId="12" dataCellStyle="Invoer"/>
    <tableColumn id="7" xr3:uid="{00000000-0010-0000-0000-000007000000}" name="5" dataDxfId="11" dataCellStyle="Invoer"/>
    <tableColumn id="8" xr3:uid="{00000000-0010-0000-0000-000008000000}" name="10" dataDxfId="10" dataCellStyle="Invoer"/>
    <tableColumn id="9" xr3:uid="{00000000-0010-0000-0000-000009000000}" name="15" dataDxfId="9" dataCellStyle="Invoer"/>
    <tableColumn id="10" xr3:uid="{00000000-0010-0000-0000-00000A000000}" name="20" dataDxfId="8" dataCellStyle="Invoer"/>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3" displayName="Tabel3" ref="U22:V35" totalsRowShown="0" headerRowDxfId="7" dataDxfId="6">
  <autoFilter ref="U22:V35" xr:uid="{00000000-0009-0000-0100-000003000000}">
    <filterColumn colId="0" hiddenButton="1"/>
    <filterColumn colId="1" hiddenButton="1"/>
  </autoFilter>
  <tableColumns count="2">
    <tableColumn id="1" xr3:uid="{00000000-0010-0000-0200-000001000000}" name="FN toets" dataDxfId="5"/>
    <tableColumn id="3" xr3:uid="{780C6B4A-A4C6-43DE-880D-6D53E9D14A5F}" name="CED" dataDxfId="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36" displayName="Tabel36" ref="V30:W56" totalsRowShown="0" headerRowDxfId="3" dataDxfId="2">
  <autoFilter ref="V30:W56" xr:uid="{00000000-0009-0000-0100-000005000000}"/>
  <tableColumns count="2">
    <tableColumn id="1" xr3:uid="{00000000-0010-0000-0400-000001000000}" name="CITO" dataDxfId="1"/>
    <tableColumn id="2" xr3:uid="{00000000-0010-0000-0400-000002000000}" name="CED" dataDxfId="0"/>
  </tableColumns>
  <tableStyleInfo name="TableStyleMedium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www.doelgroepenmodel.n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B1:Y121"/>
  <sheetViews>
    <sheetView showGridLines="0" showRowColHeaders="0" zoomScale="90" zoomScaleNormal="90" workbookViewId="0">
      <selection activeCell="D45" sqref="D45"/>
    </sheetView>
  </sheetViews>
  <sheetFormatPr defaultColWidth="8.88671875" defaultRowHeight="13.8"/>
  <cols>
    <col min="1" max="1" width="8.88671875" style="5"/>
    <col min="2" max="2" width="24.44140625" style="5" customWidth="1"/>
    <col min="3" max="11" width="8.33203125" style="5" customWidth="1"/>
    <col min="12" max="12" width="7.6640625" style="5" customWidth="1"/>
    <col min="13" max="15" width="9.6640625" style="5" customWidth="1"/>
    <col min="16" max="16" width="10.6640625" style="5" customWidth="1"/>
    <col min="17" max="19" width="9.6640625" style="5" customWidth="1"/>
    <col min="20" max="20" width="10.6640625" style="5" customWidth="1"/>
    <col min="21" max="16384" width="8.88671875" style="5"/>
  </cols>
  <sheetData>
    <row r="1" spans="2:20" ht="24.6" customHeight="1" thickBot="1"/>
    <row r="2" spans="2:20" ht="25.2" customHeight="1" thickBot="1">
      <c r="B2" s="77" t="s">
        <v>0</v>
      </c>
      <c r="C2" s="81"/>
      <c r="D2" s="81"/>
      <c r="E2" s="81"/>
      <c r="F2" s="31"/>
      <c r="G2" s="77" t="s">
        <v>1</v>
      </c>
      <c r="H2" s="78"/>
      <c r="I2" s="77" t="s">
        <v>2</v>
      </c>
      <c r="J2" s="78"/>
      <c r="K2" s="17"/>
      <c r="L2" s="7"/>
      <c r="M2" s="7"/>
      <c r="N2" s="7"/>
      <c r="O2" s="7"/>
      <c r="P2" s="7"/>
      <c r="Q2" s="7"/>
      <c r="R2" s="7"/>
      <c r="S2" s="7"/>
      <c r="T2" s="7"/>
    </row>
    <row r="3" spans="2:20" ht="27.6" customHeight="1" thickBot="1">
      <c r="B3" s="74"/>
      <c r="C3" s="75"/>
      <c r="D3" s="75"/>
      <c r="E3" s="75"/>
      <c r="F3" s="76"/>
      <c r="G3" s="79"/>
      <c r="H3" s="80"/>
      <c r="I3" s="75"/>
      <c r="J3" s="76"/>
      <c r="K3" s="17"/>
      <c r="L3" s="7"/>
      <c r="M3" s="7"/>
      <c r="N3" s="7"/>
      <c r="O3" s="7"/>
      <c r="P3" s="7"/>
      <c r="Q3" s="7"/>
      <c r="R3" s="7"/>
      <c r="S3" s="7"/>
      <c r="T3" s="7"/>
    </row>
    <row r="4" spans="2:20" ht="27.6" customHeight="1" thickBot="1">
      <c r="B4" s="18"/>
      <c r="C4" s="18"/>
      <c r="D4" s="18"/>
      <c r="E4" s="18"/>
      <c r="F4" s="16"/>
      <c r="G4" s="16"/>
      <c r="H4" s="16"/>
      <c r="I4" s="16"/>
      <c r="J4" s="16"/>
      <c r="K4" s="16"/>
      <c r="L4" s="7"/>
      <c r="M4" s="7"/>
      <c r="N4" s="7"/>
      <c r="O4" s="7"/>
      <c r="P4" s="7"/>
      <c r="Q4" s="7"/>
      <c r="R4" s="7"/>
      <c r="S4" s="7"/>
      <c r="T4" s="7"/>
    </row>
    <row r="5" spans="2:20" ht="27.6" customHeight="1" thickBot="1">
      <c r="B5" s="18"/>
      <c r="C5" s="68" t="s">
        <v>3</v>
      </c>
      <c r="D5" s="69"/>
      <c r="E5" s="69"/>
      <c r="F5" s="69"/>
      <c r="G5" s="69"/>
      <c r="H5" s="69"/>
      <c r="I5" s="69"/>
      <c r="J5" s="69"/>
      <c r="K5" s="69"/>
      <c r="L5" s="69"/>
      <c r="M5" s="69"/>
      <c r="N5" s="69"/>
      <c r="O5" s="69"/>
      <c r="P5" s="69"/>
      <c r="Q5" s="69"/>
      <c r="R5" s="69"/>
      <c r="S5" s="70"/>
    </row>
    <row r="6" spans="2:20" ht="27.6" customHeight="1">
      <c r="B6" s="18"/>
      <c r="C6" s="18"/>
      <c r="D6" s="18"/>
      <c r="E6" s="18"/>
      <c r="F6" s="16"/>
      <c r="G6" s="16"/>
      <c r="H6" s="16"/>
      <c r="I6" s="16"/>
      <c r="J6" s="16"/>
      <c r="K6" s="16"/>
      <c r="L6" s="7"/>
      <c r="T6" s="7"/>
    </row>
    <row r="7" spans="2:20" ht="18">
      <c r="B7" s="60" t="s">
        <v>4</v>
      </c>
      <c r="C7" s="20">
        <v>4</v>
      </c>
      <c r="D7" s="20"/>
      <c r="E7" s="20">
        <v>5</v>
      </c>
      <c r="F7" s="20"/>
      <c r="G7" s="20">
        <v>6</v>
      </c>
      <c r="H7" s="20"/>
      <c r="I7" s="20">
        <v>7</v>
      </c>
      <c r="J7" s="20"/>
      <c r="K7" s="20">
        <v>8</v>
      </c>
      <c r="L7" s="20"/>
      <c r="M7" s="20">
        <v>9</v>
      </c>
      <c r="N7" s="20"/>
      <c r="O7" s="20">
        <v>10</v>
      </c>
      <c r="P7" s="20"/>
      <c r="Q7" s="20">
        <v>11</v>
      </c>
      <c r="R7" s="20"/>
      <c r="S7" s="20">
        <v>12</v>
      </c>
    </row>
    <row r="8" spans="2:20" ht="18">
      <c r="B8" s="19" t="s">
        <v>5</v>
      </c>
      <c r="C8" s="20" t="s">
        <v>6</v>
      </c>
      <c r="D8" s="20" t="s">
        <v>7</v>
      </c>
      <c r="E8" s="20" t="s">
        <v>8</v>
      </c>
      <c r="F8" s="20" t="s">
        <v>9</v>
      </c>
      <c r="G8" s="20" t="s">
        <v>10</v>
      </c>
      <c r="H8" s="20" t="s">
        <v>11</v>
      </c>
      <c r="I8" s="20" t="s">
        <v>12</v>
      </c>
      <c r="J8" s="20" t="s">
        <v>13</v>
      </c>
      <c r="K8" s="20" t="s">
        <v>14</v>
      </c>
      <c r="L8" s="20">
        <v>25</v>
      </c>
      <c r="M8" s="20">
        <v>30</v>
      </c>
      <c r="N8" s="20">
        <v>35</v>
      </c>
      <c r="O8" s="20">
        <v>40</v>
      </c>
      <c r="P8" s="20">
        <v>45</v>
      </c>
      <c r="Q8" s="20">
        <v>50</v>
      </c>
      <c r="R8" s="20">
        <v>55</v>
      </c>
      <c r="S8" s="20">
        <v>60</v>
      </c>
    </row>
    <row r="9" spans="2:20" ht="18">
      <c r="B9" s="21" t="s">
        <v>15</v>
      </c>
      <c r="C9" s="37"/>
      <c r="D9" s="37"/>
      <c r="E9" s="37"/>
      <c r="F9" s="37"/>
      <c r="G9" s="37"/>
      <c r="H9" s="37"/>
      <c r="I9" s="37"/>
      <c r="J9" s="37"/>
      <c r="K9" s="37"/>
      <c r="L9" s="37"/>
      <c r="M9" s="37"/>
      <c r="N9" s="37"/>
      <c r="O9" s="37"/>
      <c r="P9" s="37"/>
      <c r="Q9" s="37"/>
      <c r="R9" s="37"/>
      <c r="S9" s="37"/>
    </row>
    <row r="10" spans="2:20" ht="18">
      <c r="B10" s="22" t="s">
        <v>16</v>
      </c>
      <c r="C10" s="38"/>
      <c r="D10" s="38"/>
      <c r="E10" s="38"/>
      <c r="F10" s="38"/>
      <c r="G10" s="38"/>
      <c r="H10" s="38"/>
      <c r="I10" s="38"/>
      <c r="J10" s="38"/>
      <c r="K10" s="38"/>
      <c r="L10" s="38"/>
      <c r="M10" s="38"/>
      <c r="N10" s="38"/>
      <c r="O10" s="38"/>
      <c r="P10" s="38"/>
      <c r="Q10" s="38"/>
      <c r="R10" s="38"/>
      <c r="S10" s="38"/>
    </row>
    <row r="11" spans="2:20" ht="18">
      <c r="B11" s="23" t="s">
        <v>17</v>
      </c>
      <c r="C11" s="39"/>
      <c r="D11" s="39"/>
      <c r="E11" s="39"/>
      <c r="F11" s="39"/>
      <c r="G11" s="39"/>
      <c r="H11" s="39"/>
      <c r="I11" s="39"/>
      <c r="J11" s="39"/>
      <c r="K11" s="39"/>
      <c r="L11" s="39"/>
      <c r="M11" s="39"/>
      <c r="N11" s="39"/>
      <c r="O11" s="39"/>
      <c r="P11" s="39"/>
      <c r="Q11" s="39"/>
      <c r="R11" s="39"/>
      <c r="S11" s="39"/>
    </row>
    <row r="12" spans="2:20" ht="18">
      <c r="B12" s="24" t="s">
        <v>18</v>
      </c>
      <c r="C12" s="40"/>
      <c r="D12" s="40"/>
      <c r="E12" s="40"/>
      <c r="F12" s="40"/>
      <c r="G12" s="40"/>
      <c r="H12" s="40"/>
      <c r="I12" s="40"/>
      <c r="J12" s="40"/>
      <c r="K12" s="40"/>
      <c r="L12" s="40"/>
      <c r="M12" s="40"/>
      <c r="N12" s="40"/>
      <c r="O12" s="40"/>
      <c r="P12" s="40"/>
      <c r="Q12" s="40"/>
      <c r="R12" s="40"/>
      <c r="S12" s="40"/>
    </row>
    <row r="13" spans="2:20" ht="18">
      <c r="B13" s="25" t="s">
        <v>19</v>
      </c>
      <c r="C13" s="41"/>
      <c r="D13" s="41"/>
      <c r="E13" s="41"/>
      <c r="F13" s="41"/>
      <c r="G13" s="41"/>
      <c r="H13" s="41"/>
      <c r="I13" s="41"/>
      <c r="J13" s="41"/>
      <c r="K13" s="41"/>
      <c r="L13" s="41"/>
      <c r="M13" s="41"/>
      <c r="N13" s="41"/>
      <c r="O13" s="41"/>
      <c r="P13" s="41"/>
      <c r="Q13" s="41"/>
      <c r="R13" s="41"/>
      <c r="S13" s="41"/>
    </row>
    <row r="14" spans="2:20" ht="18">
      <c r="B14" s="26" t="s">
        <v>20</v>
      </c>
      <c r="C14" s="42"/>
      <c r="D14" s="42"/>
      <c r="E14" s="42"/>
      <c r="F14" s="42"/>
      <c r="G14" s="42"/>
      <c r="H14" s="42"/>
      <c r="I14" s="42"/>
      <c r="J14" s="42"/>
      <c r="K14" s="42"/>
      <c r="L14" s="42"/>
      <c r="M14" s="42"/>
      <c r="N14" s="42"/>
      <c r="O14" s="42"/>
      <c r="P14" s="42"/>
      <c r="Q14" s="42"/>
      <c r="R14" s="42"/>
      <c r="S14" s="42"/>
      <c r="T14" s="6"/>
    </row>
    <row r="15" spans="2:20" ht="18">
      <c r="B15" s="27" t="s">
        <v>21</v>
      </c>
      <c r="C15" s="43"/>
      <c r="D15" s="43"/>
      <c r="E15" s="43"/>
      <c r="F15" s="43"/>
      <c r="G15" s="43"/>
      <c r="H15" s="43"/>
      <c r="I15" s="43"/>
      <c r="J15" s="43"/>
      <c r="K15" s="43"/>
      <c r="L15" s="43"/>
      <c r="M15" s="43"/>
      <c r="N15" s="43"/>
      <c r="O15" s="43"/>
      <c r="P15" s="43"/>
      <c r="Q15" s="43"/>
      <c r="R15" s="43"/>
      <c r="S15" s="43"/>
      <c r="T15" s="6"/>
    </row>
    <row r="16" spans="2:20" ht="18">
      <c r="B16" s="28" t="s">
        <v>22</v>
      </c>
      <c r="C16" s="44"/>
      <c r="D16" s="44"/>
      <c r="E16" s="44"/>
      <c r="F16" s="44"/>
      <c r="G16" s="44"/>
      <c r="H16" s="44"/>
      <c r="I16" s="44"/>
      <c r="J16" s="44"/>
      <c r="K16" s="44"/>
      <c r="L16" s="44"/>
      <c r="M16" s="44"/>
      <c r="N16" s="44"/>
      <c r="O16" s="44"/>
      <c r="P16" s="44"/>
      <c r="Q16" s="44"/>
      <c r="R16" s="44"/>
      <c r="S16" s="44"/>
      <c r="T16" s="6"/>
    </row>
    <row r="17" spans="2:25" s="7" customFormat="1" ht="18">
      <c r="B17" s="66"/>
      <c r="C17" s="67"/>
      <c r="D17" s="67"/>
      <c r="E17" s="67"/>
      <c r="F17" s="67"/>
      <c r="G17" s="67"/>
      <c r="H17" s="67"/>
      <c r="I17" s="67"/>
      <c r="J17" s="67"/>
      <c r="K17" s="67"/>
      <c r="L17" s="67"/>
      <c r="M17" s="67"/>
      <c r="N17" s="67"/>
      <c r="O17" s="67"/>
      <c r="P17" s="67"/>
      <c r="Q17" s="67"/>
      <c r="R17" s="67"/>
      <c r="S17" s="67"/>
      <c r="T17" s="3"/>
    </row>
    <row r="18" spans="2:25" s="7" customFormat="1" ht="17.399999999999999">
      <c r="B18" s="29"/>
      <c r="C18" s="29"/>
      <c r="D18" s="29"/>
      <c r="E18" s="29"/>
      <c r="F18" s="29"/>
      <c r="G18" s="29"/>
      <c r="H18" s="29"/>
      <c r="I18" s="29"/>
      <c r="J18" s="29"/>
      <c r="K18" s="29"/>
      <c r="T18" s="3"/>
    </row>
    <row r="19" spans="2:25" s="7" customFormat="1" ht="17.399999999999999">
      <c r="B19" s="29"/>
      <c r="C19" s="29"/>
      <c r="D19" s="29"/>
      <c r="E19" s="29"/>
      <c r="F19" s="29"/>
      <c r="G19" s="29"/>
      <c r="H19" s="29"/>
      <c r="I19" s="29"/>
      <c r="J19" s="29"/>
      <c r="K19" s="29"/>
      <c r="T19" s="3"/>
    </row>
    <row r="20" spans="2:25" s="7" customFormat="1" ht="14.4">
      <c r="M20" s="5"/>
      <c r="N20" s="5"/>
      <c r="P20" s="30"/>
      <c r="Q20" s="30"/>
      <c r="R20" s="30"/>
      <c r="S20" s="3"/>
    </row>
    <row r="21" spans="2:25" s="7" customFormat="1" ht="15" thickBot="1">
      <c r="M21" s="5"/>
      <c r="N21" s="5"/>
      <c r="P21" s="30"/>
      <c r="Q21" s="30"/>
      <c r="R21" s="30"/>
      <c r="S21" s="3"/>
    </row>
    <row r="22" spans="2:25" ht="24.6" customHeight="1" thickBot="1">
      <c r="C22" s="71" t="s">
        <v>23</v>
      </c>
      <c r="D22" s="72"/>
      <c r="E22" s="72"/>
      <c r="F22" s="72"/>
      <c r="G22" s="72"/>
      <c r="H22" s="72"/>
      <c r="I22" s="72"/>
      <c r="J22" s="72"/>
      <c r="K22" s="72"/>
      <c r="L22" s="72"/>
      <c r="M22" s="72"/>
      <c r="N22" s="72"/>
      <c r="O22" s="72"/>
      <c r="P22" s="72"/>
      <c r="Q22" s="72"/>
      <c r="R22" s="72"/>
      <c r="S22" s="73"/>
      <c r="T22" s="6"/>
      <c r="U22" s="32" t="s">
        <v>24</v>
      </c>
      <c r="V22" s="32" t="s">
        <v>25</v>
      </c>
      <c r="W22" s="7"/>
      <c r="X22" s="35" t="s">
        <v>24</v>
      </c>
      <c r="Y22" s="36" t="s">
        <v>25</v>
      </c>
    </row>
    <row r="23" spans="2:25" ht="14.4">
      <c r="Q23" s="6"/>
      <c r="R23" s="6"/>
      <c r="S23" s="6"/>
      <c r="T23" s="6"/>
      <c r="U23" s="34"/>
      <c r="V23" s="34"/>
      <c r="W23" s="7"/>
      <c r="X23" s="34" t="s">
        <v>26</v>
      </c>
      <c r="Y23" s="34">
        <v>11</v>
      </c>
    </row>
    <row r="24" spans="2:25" ht="18">
      <c r="B24" s="60" t="s">
        <v>4</v>
      </c>
      <c r="C24" s="20">
        <v>4</v>
      </c>
      <c r="D24" s="20"/>
      <c r="E24" s="20">
        <v>5</v>
      </c>
      <c r="F24" s="20"/>
      <c r="G24" s="20">
        <v>6</v>
      </c>
      <c r="H24" s="20"/>
      <c r="I24" s="20">
        <v>7</v>
      </c>
      <c r="J24" s="20"/>
      <c r="K24" s="20">
        <v>8</v>
      </c>
      <c r="L24" s="20"/>
      <c r="M24" s="20">
        <v>9</v>
      </c>
      <c r="N24" s="20"/>
      <c r="O24" s="20">
        <v>10</v>
      </c>
      <c r="P24" s="20"/>
      <c r="Q24" s="20">
        <v>11</v>
      </c>
      <c r="R24" s="20"/>
      <c r="S24" s="20">
        <v>12</v>
      </c>
      <c r="T24" s="6"/>
      <c r="U24" s="34"/>
      <c r="V24" s="34"/>
      <c r="W24" s="7"/>
      <c r="X24" s="33" t="s">
        <v>27</v>
      </c>
      <c r="Y24" s="33">
        <v>11.5</v>
      </c>
    </row>
    <row r="25" spans="2:25" ht="18">
      <c r="B25" s="19" t="s">
        <v>5</v>
      </c>
      <c r="C25" s="20">
        <v>-20</v>
      </c>
      <c r="D25" s="20">
        <v>-15</v>
      </c>
      <c r="E25" s="20">
        <v>-10</v>
      </c>
      <c r="F25" s="20">
        <v>-5</v>
      </c>
      <c r="G25" s="20">
        <v>0</v>
      </c>
      <c r="H25" s="20">
        <v>5</v>
      </c>
      <c r="I25" s="20">
        <v>10</v>
      </c>
      <c r="J25" s="20">
        <v>15</v>
      </c>
      <c r="K25" s="20">
        <v>20</v>
      </c>
      <c r="L25" s="20">
        <v>25</v>
      </c>
      <c r="M25" s="20">
        <v>30</v>
      </c>
      <c r="N25" s="20">
        <v>35</v>
      </c>
      <c r="O25" s="20">
        <v>40</v>
      </c>
      <c r="P25" s="20">
        <v>45</v>
      </c>
      <c r="Q25" s="20">
        <v>50</v>
      </c>
      <c r="R25" s="20">
        <v>55</v>
      </c>
      <c r="S25" s="20">
        <v>60</v>
      </c>
      <c r="T25" s="6"/>
      <c r="U25" s="34"/>
      <c r="V25" s="34"/>
      <c r="W25" s="7"/>
      <c r="X25" s="34" t="s">
        <v>28</v>
      </c>
      <c r="Y25" s="34">
        <v>12</v>
      </c>
    </row>
    <row r="26" spans="2:25" ht="18">
      <c r="B26" s="21" t="s">
        <v>15</v>
      </c>
      <c r="C26" s="37"/>
      <c r="D26" s="37"/>
      <c r="E26" s="37"/>
      <c r="F26" s="37"/>
      <c r="G26" s="37"/>
      <c r="H26" s="37"/>
      <c r="I26" s="37"/>
      <c r="J26" s="37"/>
      <c r="K26" s="37"/>
      <c r="L26" s="37"/>
      <c r="M26" s="37"/>
      <c r="N26" s="37"/>
      <c r="O26" s="37"/>
      <c r="P26" s="37"/>
      <c r="Q26" s="37"/>
      <c r="R26" s="37"/>
      <c r="S26" s="37"/>
      <c r="T26" s="6"/>
      <c r="U26" s="34"/>
      <c r="V26" s="34"/>
      <c r="W26" s="7"/>
      <c r="X26" s="33" t="s">
        <v>29</v>
      </c>
      <c r="Y26" s="33">
        <v>12.5</v>
      </c>
    </row>
    <row r="27" spans="2:25" ht="18">
      <c r="B27" s="22" t="s">
        <v>16</v>
      </c>
      <c r="C27" s="38"/>
      <c r="D27" s="38"/>
      <c r="E27" s="38"/>
      <c r="F27" s="38"/>
      <c r="G27" s="38"/>
      <c r="H27" s="38"/>
      <c r="I27" s="38"/>
      <c r="J27" s="38"/>
      <c r="K27" s="38"/>
      <c r="L27" s="38"/>
      <c r="M27" s="38"/>
      <c r="N27" s="38"/>
      <c r="O27" s="38"/>
      <c r="P27" s="38"/>
      <c r="Q27" s="38"/>
      <c r="R27" s="38"/>
      <c r="S27" s="38"/>
      <c r="T27" s="6"/>
      <c r="U27" s="34" t="s">
        <v>30</v>
      </c>
      <c r="V27" s="34">
        <v>5</v>
      </c>
      <c r="W27" s="7"/>
      <c r="X27" s="34" t="s">
        <v>31</v>
      </c>
      <c r="Y27" s="34">
        <v>13</v>
      </c>
    </row>
    <row r="28" spans="2:25" ht="18">
      <c r="B28" s="23" t="s">
        <v>17</v>
      </c>
      <c r="C28" s="39"/>
      <c r="D28" s="39"/>
      <c r="E28" s="39"/>
      <c r="F28" s="39"/>
      <c r="G28" s="39"/>
      <c r="H28" s="39"/>
      <c r="I28" s="39"/>
      <c r="J28" s="39"/>
      <c r="K28" s="39"/>
      <c r="L28" s="39"/>
      <c r="M28" s="39"/>
      <c r="N28" s="39"/>
      <c r="O28" s="39"/>
      <c r="P28" s="39"/>
      <c r="Q28" s="39"/>
      <c r="R28" s="39"/>
      <c r="S28" s="39"/>
      <c r="T28" s="6"/>
      <c r="U28" s="34" t="s">
        <v>32</v>
      </c>
      <c r="V28" s="34">
        <v>6</v>
      </c>
      <c r="W28" s="7"/>
      <c r="X28" s="33" t="s">
        <v>33</v>
      </c>
      <c r="Y28" s="33">
        <v>13.25</v>
      </c>
    </row>
    <row r="29" spans="2:25" ht="18">
      <c r="B29" s="24" t="s">
        <v>34</v>
      </c>
      <c r="C29" s="40"/>
      <c r="D29" s="40"/>
      <c r="E29" s="40"/>
      <c r="F29" s="40"/>
      <c r="G29" s="40"/>
      <c r="H29" s="40"/>
      <c r="I29" s="40"/>
      <c r="J29" s="40"/>
      <c r="K29" s="40"/>
      <c r="L29" s="40"/>
      <c r="M29" s="40"/>
      <c r="N29" s="40"/>
      <c r="O29" s="40"/>
      <c r="P29" s="40"/>
      <c r="Q29" s="40"/>
      <c r="R29" s="40"/>
      <c r="S29" s="40"/>
      <c r="T29" s="6"/>
      <c r="U29" s="34" t="s">
        <v>35</v>
      </c>
      <c r="V29" s="34">
        <v>6.5</v>
      </c>
      <c r="W29" s="7"/>
      <c r="X29" s="34" t="s">
        <v>36</v>
      </c>
      <c r="Y29" s="34">
        <v>13.5</v>
      </c>
    </row>
    <row r="30" spans="2:25" ht="18">
      <c r="B30" s="64"/>
      <c r="C30" s="65"/>
      <c r="D30" s="65"/>
      <c r="E30" s="65"/>
      <c r="F30" s="65"/>
      <c r="G30" s="65"/>
      <c r="H30" s="65"/>
      <c r="I30" s="65"/>
      <c r="J30" s="65"/>
      <c r="K30" s="65"/>
      <c r="L30" s="65"/>
      <c r="M30" s="65"/>
      <c r="N30" s="65"/>
      <c r="O30" s="65"/>
      <c r="P30" s="65"/>
      <c r="Q30" s="65"/>
      <c r="R30" s="65"/>
      <c r="S30" s="65"/>
      <c r="T30" s="6"/>
      <c r="U30" s="34" t="s">
        <v>37</v>
      </c>
      <c r="V30" s="34">
        <v>7</v>
      </c>
      <c r="W30" s="7"/>
      <c r="X30" s="33" t="s">
        <v>38</v>
      </c>
      <c r="Y30" s="33">
        <v>13.75</v>
      </c>
    </row>
    <row r="31" spans="2:25" ht="14.4">
      <c r="Q31" s="6"/>
      <c r="R31" s="6"/>
      <c r="S31" s="6"/>
      <c r="T31" s="6"/>
      <c r="U31" s="34" t="s">
        <v>39</v>
      </c>
      <c r="V31" s="34">
        <v>8</v>
      </c>
      <c r="W31" s="7"/>
      <c r="X31" s="34" t="s">
        <v>40</v>
      </c>
      <c r="Y31" s="34">
        <v>14</v>
      </c>
    </row>
    <row r="32" spans="2:25" ht="14.4">
      <c r="Q32" s="6"/>
      <c r="R32" s="6"/>
      <c r="S32" s="6"/>
      <c r="T32" s="6"/>
      <c r="U32" s="34" t="s">
        <v>41</v>
      </c>
      <c r="V32" s="34">
        <v>9</v>
      </c>
      <c r="W32" s="7"/>
      <c r="X32" s="33" t="s">
        <v>42</v>
      </c>
      <c r="Y32" s="33">
        <v>14.5</v>
      </c>
    </row>
    <row r="33" spans="15:25" ht="14.4">
      <c r="Q33" s="6"/>
      <c r="R33" s="6"/>
      <c r="S33" s="6"/>
      <c r="T33" s="6"/>
      <c r="U33" s="33" t="s">
        <v>43</v>
      </c>
      <c r="V33" s="33">
        <v>9.5</v>
      </c>
      <c r="W33" s="7"/>
      <c r="X33" s="34" t="s">
        <v>44</v>
      </c>
      <c r="Y33" s="34">
        <v>15</v>
      </c>
    </row>
    <row r="34" spans="15:25" ht="14.4">
      <c r="Q34" s="6"/>
      <c r="R34" s="6"/>
      <c r="S34" s="6"/>
      <c r="T34" s="6"/>
      <c r="U34" s="34" t="s">
        <v>45</v>
      </c>
      <c r="V34" s="34">
        <v>10</v>
      </c>
      <c r="W34" s="7"/>
      <c r="X34" s="33" t="s">
        <v>46</v>
      </c>
      <c r="Y34" s="33">
        <v>16</v>
      </c>
    </row>
    <row r="35" spans="15:25" ht="14.4">
      <c r="Q35" s="6"/>
      <c r="R35" s="6"/>
      <c r="S35" s="6"/>
      <c r="T35" s="6"/>
      <c r="U35" s="33" t="s">
        <v>47</v>
      </c>
      <c r="V35" s="33">
        <v>10.5</v>
      </c>
      <c r="W35" s="7"/>
      <c r="X35" s="32"/>
      <c r="Y35" s="32"/>
    </row>
    <row r="36" spans="15:25">
      <c r="Q36" s="6"/>
      <c r="R36" s="6"/>
      <c r="S36" s="6"/>
      <c r="T36" s="6"/>
    </row>
    <row r="37" spans="15:25">
      <c r="Q37" s="6"/>
      <c r="R37" s="6"/>
      <c r="S37" s="6"/>
      <c r="T37" s="6"/>
    </row>
    <row r="38" spans="15:25">
      <c r="Q38" s="6"/>
      <c r="R38" s="6"/>
      <c r="S38" s="6"/>
      <c r="T38" s="6"/>
    </row>
    <row r="39" spans="15:25">
      <c r="Q39" s="6"/>
      <c r="R39" s="6"/>
      <c r="S39" s="6"/>
      <c r="T39" s="6"/>
    </row>
    <row r="40" spans="15:25">
      <c r="Q40" s="6"/>
      <c r="R40" s="6"/>
      <c r="S40" s="6"/>
      <c r="T40" s="6"/>
    </row>
    <row r="41" spans="15:25">
      <c r="O41" s="6"/>
      <c r="P41" s="6"/>
      <c r="Q41" s="6"/>
      <c r="R41" s="6"/>
      <c r="S41" s="6"/>
      <c r="T41" s="6"/>
    </row>
    <row r="42" spans="15:25">
      <c r="O42" s="6"/>
      <c r="P42" s="6"/>
      <c r="Q42" s="6"/>
      <c r="R42" s="6"/>
      <c r="S42" s="6"/>
      <c r="T42" s="6"/>
    </row>
    <row r="43" spans="15:25">
      <c r="O43" s="6"/>
      <c r="P43" s="6"/>
      <c r="Q43" s="6"/>
      <c r="R43" s="6"/>
      <c r="S43" s="6"/>
      <c r="T43" s="6"/>
    </row>
    <row r="44" spans="15:25">
      <c r="O44" s="6"/>
      <c r="P44" s="6"/>
      <c r="Q44" s="6"/>
      <c r="R44" s="6"/>
      <c r="S44" s="6"/>
      <c r="T44" s="6"/>
    </row>
    <row r="45" spans="15:25">
      <c r="O45" s="6"/>
      <c r="P45" s="6"/>
      <c r="Q45" s="6"/>
      <c r="R45" s="6"/>
      <c r="S45" s="6"/>
      <c r="T45" s="6"/>
    </row>
    <row r="46" spans="15:25">
      <c r="O46" s="6"/>
      <c r="P46" s="6"/>
      <c r="Q46" s="6"/>
      <c r="R46" s="6"/>
      <c r="S46" s="6"/>
      <c r="T46" s="6"/>
    </row>
    <row r="47" spans="15:25">
      <c r="O47" s="6"/>
      <c r="P47" s="6"/>
      <c r="Q47" s="6"/>
      <c r="R47" s="6"/>
      <c r="S47" s="6"/>
      <c r="T47" s="6"/>
    </row>
    <row r="48" spans="15:25">
      <c r="O48" s="6"/>
      <c r="P48" s="6"/>
      <c r="Q48" s="6"/>
      <c r="R48" s="6"/>
      <c r="S48" s="6"/>
      <c r="T48" s="6"/>
    </row>
    <row r="49" spans="7:20">
      <c r="O49" s="6"/>
      <c r="P49" s="6"/>
      <c r="Q49" s="6"/>
      <c r="R49" s="6"/>
      <c r="S49" s="6"/>
      <c r="T49" s="6"/>
    </row>
    <row r="50" spans="7:20">
      <c r="O50" s="6"/>
      <c r="P50" s="6"/>
      <c r="Q50" s="6"/>
      <c r="R50" s="6"/>
      <c r="S50" s="6"/>
      <c r="T50" s="6"/>
    </row>
    <row r="51" spans="7:20" ht="14.4">
      <c r="G51"/>
      <c r="O51" s="6"/>
      <c r="P51" s="6"/>
      <c r="Q51" s="6"/>
      <c r="R51" s="6"/>
      <c r="S51" s="6"/>
      <c r="T51" s="6"/>
    </row>
    <row r="52" spans="7:20">
      <c r="O52" s="6"/>
      <c r="P52" s="6"/>
      <c r="Q52" s="6"/>
      <c r="R52" s="6"/>
      <c r="S52" s="6"/>
      <c r="T52" s="6"/>
    </row>
    <row r="53" spans="7:20">
      <c r="O53" s="6"/>
      <c r="P53" s="6"/>
      <c r="Q53" s="6"/>
      <c r="R53" s="6"/>
      <c r="S53" s="6"/>
      <c r="T53" s="6"/>
    </row>
    <row r="54" spans="7:20">
      <c r="O54" s="6"/>
      <c r="P54" s="6"/>
      <c r="Q54" s="6"/>
      <c r="R54" s="6"/>
      <c r="S54" s="6"/>
      <c r="T54" s="6"/>
    </row>
    <row r="55" spans="7:20">
      <c r="O55" s="6"/>
      <c r="P55" s="6"/>
      <c r="Q55" s="6"/>
      <c r="R55" s="6"/>
      <c r="S55" s="6"/>
      <c r="T55" s="6"/>
    </row>
    <row r="56" spans="7:20">
      <c r="O56" s="6"/>
      <c r="P56" s="6"/>
      <c r="Q56" s="6"/>
      <c r="R56" s="6"/>
      <c r="S56" s="6"/>
      <c r="T56" s="6"/>
    </row>
    <row r="57" spans="7:20">
      <c r="O57" s="6"/>
      <c r="P57" s="6"/>
      <c r="Q57" s="6"/>
      <c r="R57" s="6"/>
      <c r="S57" s="6"/>
      <c r="T57" s="6"/>
    </row>
    <row r="58" spans="7:20">
      <c r="O58" s="6"/>
      <c r="P58" s="6"/>
      <c r="Q58" s="6"/>
      <c r="R58" s="6"/>
      <c r="S58" s="6"/>
      <c r="T58" s="6"/>
    </row>
    <row r="59" spans="7:20">
      <c r="O59" s="6"/>
      <c r="P59" s="6"/>
      <c r="Q59" s="6"/>
      <c r="R59" s="6"/>
      <c r="S59" s="6"/>
      <c r="T59" s="6"/>
    </row>
    <row r="60" spans="7:20">
      <c r="O60" s="6"/>
      <c r="P60" s="6"/>
      <c r="Q60" s="6"/>
      <c r="R60" s="6"/>
      <c r="S60" s="6"/>
      <c r="T60" s="6"/>
    </row>
    <row r="61" spans="7:20">
      <c r="O61" s="6"/>
      <c r="P61" s="6"/>
      <c r="Q61" s="6"/>
      <c r="R61" s="6"/>
      <c r="S61" s="6"/>
      <c r="T61" s="6"/>
    </row>
    <row r="62" spans="7:20">
      <c r="O62" s="6"/>
      <c r="P62" s="6"/>
      <c r="Q62" s="6"/>
      <c r="R62" s="6"/>
      <c r="S62" s="6"/>
      <c r="T62" s="6"/>
    </row>
    <row r="63" spans="7:20">
      <c r="O63" s="6"/>
      <c r="P63" s="6"/>
      <c r="Q63" s="6"/>
      <c r="R63" s="6"/>
      <c r="S63" s="6"/>
      <c r="T63" s="6"/>
    </row>
    <row r="64" spans="7:20">
      <c r="O64" s="6"/>
      <c r="P64" s="6"/>
      <c r="Q64" s="6"/>
      <c r="R64" s="6"/>
      <c r="S64" s="6"/>
      <c r="T64" s="6"/>
    </row>
    <row r="65" spans="15:20">
      <c r="O65" s="6"/>
      <c r="P65" s="6"/>
      <c r="Q65" s="6"/>
      <c r="R65" s="6"/>
      <c r="S65" s="6"/>
      <c r="T65" s="6"/>
    </row>
    <row r="66" spans="15:20">
      <c r="O66" s="6"/>
      <c r="P66" s="6"/>
      <c r="Q66" s="6"/>
      <c r="R66" s="6"/>
      <c r="S66" s="6"/>
      <c r="T66" s="6"/>
    </row>
    <row r="67" spans="15:20">
      <c r="O67" s="6"/>
      <c r="P67" s="6"/>
      <c r="Q67" s="6"/>
      <c r="R67" s="6"/>
      <c r="S67" s="6"/>
      <c r="T67" s="6"/>
    </row>
    <row r="68" spans="15:20">
      <c r="O68" s="6"/>
      <c r="P68" s="6"/>
      <c r="Q68" s="6"/>
      <c r="R68" s="6"/>
      <c r="S68" s="6"/>
      <c r="T68" s="6"/>
    </row>
    <row r="69" spans="15:20">
      <c r="O69" s="6"/>
      <c r="P69" s="6"/>
      <c r="Q69" s="6"/>
      <c r="R69" s="6"/>
      <c r="S69" s="6"/>
      <c r="T69" s="6"/>
    </row>
    <row r="70" spans="15:20">
      <c r="O70" s="6"/>
      <c r="P70" s="6"/>
      <c r="Q70" s="6"/>
      <c r="R70" s="6"/>
      <c r="S70" s="6"/>
      <c r="T70" s="6"/>
    </row>
    <row r="71" spans="15:20">
      <c r="O71" s="6"/>
      <c r="P71" s="6"/>
      <c r="Q71" s="6"/>
      <c r="R71" s="6"/>
      <c r="S71" s="6"/>
      <c r="T71" s="6"/>
    </row>
    <row r="72" spans="15:20">
      <c r="O72" s="6"/>
      <c r="P72" s="6"/>
      <c r="Q72" s="6"/>
      <c r="R72" s="6"/>
      <c r="S72" s="6"/>
      <c r="T72" s="6"/>
    </row>
    <row r="73" spans="15:20">
      <c r="O73" s="6"/>
      <c r="P73" s="6"/>
      <c r="Q73" s="6"/>
      <c r="R73" s="6"/>
      <c r="S73" s="6"/>
      <c r="T73" s="6"/>
    </row>
    <row r="74" spans="15:20">
      <c r="O74" s="6"/>
      <c r="P74" s="6"/>
      <c r="Q74" s="6"/>
      <c r="R74" s="6"/>
      <c r="S74" s="6"/>
      <c r="T74" s="6"/>
    </row>
    <row r="75" spans="15:20">
      <c r="O75" s="6"/>
      <c r="P75" s="6"/>
      <c r="Q75" s="6"/>
      <c r="R75" s="6"/>
      <c r="S75" s="6"/>
      <c r="T75" s="6"/>
    </row>
    <row r="76" spans="15:20">
      <c r="O76" s="6"/>
      <c r="P76" s="6"/>
      <c r="Q76" s="6"/>
      <c r="R76" s="6"/>
      <c r="S76" s="6"/>
      <c r="T76" s="6"/>
    </row>
    <row r="77" spans="15:20">
      <c r="O77" s="6"/>
      <c r="P77" s="6"/>
      <c r="Q77" s="6"/>
      <c r="R77" s="6"/>
      <c r="S77" s="6"/>
      <c r="T77" s="6"/>
    </row>
    <row r="78" spans="15:20">
      <c r="O78" s="6"/>
      <c r="P78" s="6"/>
      <c r="Q78" s="6"/>
      <c r="R78" s="6"/>
      <c r="S78" s="6"/>
      <c r="T78" s="6"/>
    </row>
    <row r="79" spans="15:20">
      <c r="O79" s="6"/>
      <c r="P79" s="6"/>
      <c r="Q79" s="6"/>
      <c r="R79" s="6"/>
      <c r="S79" s="6"/>
      <c r="T79" s="6"/>
    </row>
    <row r="80" spans="15:20">
      <c r="O80" s="6"/>
      <c r="P80" s="6"/>
      <c r="Q80" s="6"/>
      <c r="R80" s="6"/>
      <c r="S80" s="6"/>
      <c r="T80" s="6"/>
    </row>
    <row r="81" spans="15:20">
      <c r="O81" s="6"/>
      <c r="P81" s="6"/>
      <c r="Q81" s="6"/>
      <c r="R81" s="6"/>
      <c r="S81" s="6"/>
      <c r="T81" s="6"/>
    </row>
    <row r="82" spans="15:20">
      <c r="O82" s="6"/>
      <c r="P82" s="6"/>
      <c r="Q82" s="6"/>
      <c r="R82" s="6"/>
      <c r="S82" s="6"/>
      <c r="T82" s="6"/>
    </row>
    <row r="83" spans="15:20">
      <c r="O83" s="6"/>
      <c r="P83" s="6"/>
      <c r="Q83" s="6"/>
      <c r="R83" s="6"/>
      <c r="S83" s="6"/>
      <c r="T83" s="6"/>
    </row>
    <row r="84" spans="15:20">
      <c r="O84" s="6"/>
      <c r="P84" s="6"/>
      <c r="Q84" s="6"/>
      <c r="R84" s="6"/>
      <c r="S84" s="6"/>
      <c r="T84" s="6"/>
    </row>
    <row r="85" spans="15:20">
      <c r="O85" s="6"/>
      <c r="P85" s="6"/>
      <c r="Q85" s="6"/>
      <c r="R85" s="6"/>
      <c r="S85" s="6"/>
      <c r="T85" s="6"/>
    </row>
    <row r="86" spans="15:20">
      <c r="O86" s="6"/>
      <c r="P86" s="6"/>
      <c r="Q86" s="6"/>
      <c r="R86" s="6"/>
      <c r="S86" s="6"/>
      <c r="T86" s="6"/>
    </row>
    <row r="87" spans="15:20">
      <c r="O87" s="6"/>
      <c r="P87" s="6"/>
      <c r="Q87" s="6"/>
      <c r="R87" s="6"/>
      <c r="S87" s="6"/>
      <c r="T87" s="6"/>
    </row>
    <row r="88" spans="15:20">
      <c r="O88" s="6"/>
      <c r="P88" s="6"/>
      <c r="Q88" s="6"/>
      <c r="R88" s="6"/>
      <c r="S88" s="6"/>
      <c r="T88" s="6"/>
    </row>
    <row r="89" spans="15:20">
      <c r="O89" s="6"/>
      <c r="P89" s="6"/>
      <c r="Q89" s="6"/>
      <c r="R89" s="6"/>
      <c r="S89" s="6"/>
      <c r="T89" s="6"/>
    </row>
    <row r="90" spans="15:20">
      <c r="O90" s="6"/>
      <c r="P90" s="6"/>
      <c r="Q90" s="6"/>
      <c r="R90" s="6"/>
      <c r="S90" s="6"/>
      <c r="T90" s="6"/>
    </row>
    <row r="91" spans="15:20">
      <c r="O91" s="6"/>
      <c r="P91" s="6"/>
      <c r="Q91" s="6"/>
      <c r="R91" s="6"/>
      <c r="S91" s="6"/>
      <c r="T91" s="6"/>
    </row>
    <row r="92" spans="15:20">
      <c r="O92" s="6"/>
      <c r="P92" s="6"/>
      <c r="Q92" s="6"/>
      <c r="R92" s="6"/>
      <c r="S92" s="6"/>
      <c r="T92" s="6"/>
    </row>
    <row r="93" spans="15:20">
      <c r="O93" s="6"/>
      <c r="P93" s="6"/>
      <c r="Q93" s="6"/>
      <c r="R93" s="6"/>
      <c r="S93" s="6"/>
      <c r="T93" s="6"/>
    </row>
    <row r="94" spans="15:20">
      <c r="O94" s="6"/>
      <c r="P94" s="6"/>
      <c r="Q94" s="6"/>
      <c r="R94" s="6"/>
      <c r="S94" s="6"/>
      <c r="T94" s="6"/>
    </row>
    <row r="95" spans="15:20">
      <c r="O95" s="6"/>
      <c r="P95" s="6"/>
      <c r="Q95" s="6"/>
      <c r="R95" s="6"/>
      <c r="S95" s="6"/>
      <c r="T95" s="6"/>
    </row>
    <row r="96" spans="15:20">
      <c r="O96" s="6"/>
      <c r="P96" s="6"/>
      <c r="Q96" s="6"/>
      <c r="R96" s="6"/>
      <c r="S96" s="6"/>
      <c r="T96" s="6"/>
    </row>
    <row r="97" spans="13:20">
      <c r="O97" s="6"/>
      <c r="P97" s="6"/>
      <c r="Q97" s="6"/>
      <c r="R97" s="6"/>
      <c r="S97" s="6"/>
      <c r="T97" s="6"/>
    </row>
    <row r="98" spans="13:20">
      <c r="O98" s="6"/>
      <c r="P98" s="6"/>
      <c r="Q98" s="6"/>
      <c r="R98" s="6"/>
      <c r="S98" s="6"/>
      <c r="T98" s="6"/>
    </row>
    <row r="99" spans="13:20">
      <c r="O99" s="6"/>
      <c r="P99" s="6"/>
      <c r="Q99" s="6"/>
      <c r="R99" s="6"/>
      <c r="S99" s="6"/>
      <c r="T99" s="6"/>
    </row>
    <row r="100" spans="13:20">
      <c r="O100" s="6"/>
      <c r="P100" s="6"/>
      <c r="Q100" s="6"/>
      <c r="R100" s="6"/>
      <c r="S100" s="6"/>
      <c r="T100" s="6"/>
    </row>
    <row r="101" spans="13:20">
      <c r="O101" s="6"/>
      <c r="P101" s="6"/>
      <c r="Q101" s="6"/>
      <c r="R101" s="6"/>
      <c r="S101" s="6"/>
      <c r="T101" s="6"/>
    </row>
    <row r="102" spans="13:20">
      <c r="O102" s="6"/>
      <c r="P102" s="6"/>
      <c r="Q102" s="6"/>
      <c r="R102" s="6"/>
      <c r="S102" s="6"/>
      <c r="T102" s="6"/>
    </row>
    <row r="103" spans="13:20">
      <c r="O103" s="6"/>
      <c r="P103" s="6"/>
      <c r="Q103" s="6"/>
      <c r="R103" s="6"/>
      <c r="S103" s="6"/>
      <c r="T103" s="6"/>
    </row>
    <row r="104" spans="13:20">
      <c r="O104" s="6"/>
      <c r="P104" s="6"/>
      <c r="Q104" s="6"/>
      <c r="R104" s="6"/>
      <c r="S104" s="6"/>
      <c r="T104" s="6"/>
    </row>
    <row r="105" spans="13:20">
      <c r="O105" s="6"/>
      <c r="P105" s="6"/>
      <c r="Q105" s="6"/>
      <c r="R105" s="6"/>
      <c r="S105" s="6"/>
      <c r="T105" s="6"/>
    </row>
    <row r="106" spans="13:20">
      <c r="O106" s="6"/>
      <c r="P106" s="6"/>
      <c r="Q106" s="6"/>
      <c r="R106" s="6"/>
      <c r="S106" s="6"/>
      <c r="T106" s="6"/>
    </row>
    <row r="107" spans="13:20">
      <c r="O107" s="6"/>
      <c r="P107" s="6"/>
      <c r="Q107" s="6"/>
      <c r="R107" s="6"/>
      <c r="S107" s="6"/>
      <c r="T107" s="6"/>
    </row>
    <row r="108" spans="13:20">
      <c r="M108" s="5" t="str">
        <f t="shared" ref="M108" si="0">IF(B124="", "", B124)</f>
        <v/>
      </c>
      <c r="O108" s="6"/>
      <c r="P108" s="6"/>
      <c r="Q108" s="6"/>
      <c r="R108" s="6"/>
      <c r="S108" s="6"/>
      <c r="T108" s="6"/>
    </row>
    <row r="109" spans="13:20">
      <c r="O109" s="6"/>
      <c r="P109" s="6"/>
      <c r="Q109" s="6"/>
      <c r="R109" s="6"/>
      <c r="S109" s="6"/>
      <c r="T109" s="6"/>
    </row>
    <row r="110" spans="13:20">
      <c r="O110" s="6"/>
      <c r="P110" s="6"/>
      <c r="Q110" s="6"/>
      <c r="R110" s="6"/>
      <c r="S110" s="6"/>
      <c r="T110" s="6"/>
    </row>
    <row r="111" spans="13:20">
      <c r="O111" s="6"/>
      <c r="P111" s="6"/>
      <c r="Q111" s="6"/>
      <c r="R111" s="6"/>
      <c r="S111" s="6"/>
      <c r="T111" s="6"/>
    </row>
    <row r="112" spans="13:20">
      <c r="O112" s="6"/>
      <c r="P112" s="6"/>
      <c r="Q112" s="6"/>
      <c r="R112" s="6"/>
      <c r="S112" s="6"/>
      <c r="T112" s="6"/>
    </row>
    <row r="113" spans="15:20">
      <c r="O113" s="6"/>
      <c r="P113" s="6"/>
      <c r="Q113" s="6"/>
      <c r="R113" s="6"/>
      <c r="S113" s="6"/>
      <c r="T113" s="6"/>
    </row>
    <row r="114" spans="15:20">
      <c r="O114" s="6"/>
      <c r="P114" s="6"/>
      <c r="Q114" s="6"/>
      <c r="R114" s="6"/>
      <c r="S114" s="6"/>
      <c r="T114" s="6"/>
    </row>
    <row r="115" spans="15:20">
      <c r="O115" s="6"/>
      <c r="P115" s="6"/>
      <c r="Q115" s="6"/>
      <c r="R115" s="6"/>
      <c r="S115" s="6"/>
      <c r="T115" s="6"/>
    </row>
    <row r="116" spans="15:20">
      <c r="O116" s="6"/>
      <c r="P116" s="6"/>
      <c r="Q116" s="6"/>
      <c r="R116" s="6"/>
      <c r="S116" s="6"/>
      <c r="T116" s="6"/>
    </row>
    <row r="117" spans="15:20">
      <c r="O117" s="6"/>
      <c r="P117" s="6"/>
      <c r="Q117" s="6"/>
      <c r="R117" s="6"/>
      <c r="S117" s="6"/>
      <c r="T117" s="6"/>
    </row>
    <row r="118" spans="15:20">
      <c r="O118" s="6"/>
      <c r="P118" s="6"/>
      <c r="Q118" s="6"/>
      <c r="R118" s="6"/>
      <c r="S118" s="6"/>
      <c r="T118" s="6"/>
    </row>
    <row r="119" spans="15:20">
      <c r="O119" s="6"/>
      <c r="P119" s="6"/>
      <c r="Q119" s="6"/>
      <c r="R119" s="6"/>
      <c r="S119" s="6"/>
      <c r="T119" s="6"/>
    </row>
    <row r="120" spans="15:20">
      <c r="O120" s="6"/>
      <c r="P120" s="6"/>
      <c r="Q120" s="6"/>
      <c r="R120" s="6"/>
      <c r="S120" s="6"/>
      <c r="T120" s="6"/>
    </row>
    <row r="121" spans="15:20">
      <c r="O121" s="6"/>
      <c r="P121" s="6"/>
    </row>
  </sheetData>
  <sheetProtection algorithmName="SHA-512" hashValue="kYgyuMQlhRid0764mXfaiqGGNDJRb8apK7LYGLHAjt4vYzgoxGhIneR1Q0UdXsDRCBegVopKvnhHSToTj6FCTQ==" saltValue="NpbXOe7ZGO9kPpVv+FDvAg==" spinCount="100000" sheet="1" objects="1" scenarios="1" selectLockedCells="1"/>
  <mergeCells count="8">
    <mergeCell ref="C5:S5"/>
    <mergeCell ref="C22:S22"/>
    <mergeCell ref="B3:F3"/>
    <mergeCell ref="G2:H2"/>
    <mergeCell ref="G3:H3"/>
    <mergeCell ref="B2:E2"/>
    <mergeCell ref="I2:J2"/>
    <mergeCell ref="I3:J3"/>
  </mergeCells>
  <phoneticPr fontId="32" type="noConversion"/>
  <dataValidations disablePrompts="1" count="1">
    <dataValidation type="decimal" allowBlank="1" showInputMessage="1" showErrorMessage="1" sqref="C26:S30 C9:S17" xr:uid="{163604A7-6BED-4FA0-B1C0-837FFBA288F8}">
      <formula1>0</formula1>
      <formula2>16</formula2>
    </dataValidation>
  </dataValidations>
  <pageMargins left="0.7" right="0.7" top="0.75" bottom="0.75" header="0.3" footer="0.3"/>
  <pageSetup paperSize="9" scale="75"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fitToPage="1"/>
  </sheetPr>
  <dimension ref="A1:AB60"/>
  <sheetViews>
    <sheetView showGridLines="0" showRowColHeaders="0" zoomScale="90" zoomScaleNormal="90" workbookViewId="0">
      <selection activeCell="Z19" sqref="Z19"/>
    </sheetView>
  </sheetViews>
  <sheetFormatPr defaultColWidth="8.88671875" defaultRowHeight="12.6"/>
  <cols>
    <col min="1" max="1" width="3.5546875" style="2" customWidth="1"/>
    <col min="2" max="2" width="26.5546875" style="2" customWidth="1"/>
    <col min="3" max="8" width="8.88671875" style="2"/>
    <col min="9" max="9" width="10.33203125" style="2" customWidth="1"/>
    <col min="10" max="10" width="11.33203125" style="2" customWidth="1"/>
    <col min="11" max="12" width="8.88671875" style="2"/>
    <col min="13" max="13" width="2.88671875" style="2" customWidth="1"/>
    <col min="14" max="14" width="5.5546875" style="2" customWidth="1"/>
    <col min="15" max="15" width="8.88671875" style="2" customWidth="1"/>
    <col min="16" max="16" width="11.88671875" style="2" customWidth="1"/>
    <col min="17" max="22" width="8.88671875" style="2"/>
    <col min="23" max="23" width="15.6640625" style="2" customWidth="1"/>
    <col min="24" max="24" width="8.88671875" style="2"/>
    <col min="25" max="25" width="10.109375" style="2" customWidth="1"/>
    <col min="26" max="26" width="14.33203125" style="2" customWidth="1"/>
    <col min="27" max="27" width="5.6640625" style="2" customWidth="1"/>
    <col min="28" max="16384" width="8.88671875" style="2"/>
  </cols>
  <sheetData>
    <row r="1" spans="1:15" ht="19.2" customHeight="1" thickBot="1"/>
    <row r="2" spans="1:15" ht="38.4" customHeight="1" thickBot="1">
      <c r="A2" s="8"/>
      <c r="B2" s="90" t="s">
        <v>48</v>
      </c>
      <c r="C2" s="91"/>
      <c r="D2" s="91"/>
      <c r="E2" s="91"/>
      <c r="F2" s="91"/>
      <c r="G2" s="91"/>
      <c r="H2" s="92"/>
      <c r="I2" s="8"/>
      <c r="J2" s="8"/>
      <c r="K2" s="8"/>
      <c r="L2" s="8"/>
      <c r="M2" s="1"/>
      <c r="N2" s="1"/>
      <c r="O2" s="1"/>
    </row>
    <row r="3" spans="1:15" ht="13.2" thickBot="1">
      <c r="B3" s="2" t="s">
        <v>49</v>
      </c>
    </row>
    <row r="4" spans="1:15" s="9" customFormat="1" ht="30" customHeight="1" thickBot="1">
      <c r="B4" s="15" t="s">
        <v>0</v>
      </c>
      <c r="C4" s="84">
        <f>Invulblad!B3</f>
        <v>0</v>
      </c>
      <c r="D4" s="85"/>
      <c r="E4" s="85"/>
      <c r="F4" s="86"/>
      <c r="G4" s="87" t="s">
        <v>1</v>
      </c>
      <c r="H4" s="88"/>
      <c r="I4" s="89"/>
      <c r="J4" s="82">
        <f>Invulblad!G3</f>
        <v>0</v>
      </c>
      <c r="K4" s="83"/>
      <c r="L4" s="10"/>
    </row>
    <row r="5" spans="1:15" ht="12.6" customHeight="1">
      <c r="B5" s="93" t="s">
        <v>50</v>
      </c>
      <c r="C5" s="95">
        <f>Invulblad!I3</f>
        <v>0</v>
      </c>
    </row>
    <row r="6" spans="1:15" ht="13.2" thickBot="1">
      <c r="B6" s="94"/>
      <c r="C6" s="96"/>
    </row>
    <row r="39" spans="16:28" ht="14.4">
      <c r="S39"/>
      <c r="AB39" s="13"/>
    </row>
    <row r="41" spans="16:28" ht="62.4" customHeight="1"/>
    <row r="43" spans="16:28" ht="13.8">
      <c r="P43" s="3"/>
      <c r="Q43" s="3"/>
    </row>
    <row r="44" spans="16:28" ht="13.8">
      <c r="P44" s="3"/>
      <c r="Q44" s="3"/>
    </row>
    <row r="45" spans="16:28" ht="13.8">
      <c r="P45" s="3"/>
      <c r="Q45" s="3"/>
    </row>
    <row r="46" spans="16:28" ht="13.8">
      <c r="P46" s="3"/>
      <c r="Q46" s="3"/>
    </row>
    <row r="47" spans="16:28" ht="13.8">
      <c r="P47" s="3"/>
      <c r="Q47" s="3"/>
    </row>
    <row r="48" spans="16:28" ht="13.8">
      <c r="P48" s="3"/>
      <c r="Q48" s="3"/>
    </row>
    <row r="58" spans="3:4" ht="13.8">
      <c r="C58" s="3"/>
      <c r="D58" s="3"/>
    </row>
    <row r="59" spans="3:4" ht="13.8">
      <c r="C59" s="3"/>
      <c r="D59" s="3"/>
    </row>
    <row r="60" spans="3:4" ht="13.8">
      <c r="C60" s="3"/>
      <c r="D60" s="3"/>
    </row>
  </sheetData>
  <sheetProtection algorithmName="SHA-512" hashValue="mKuvEJET0LohdxeM/m3CPqBZttDQDGEGuXLLRT/3k0vvTxmADy4mYHU6Fb9ZWnUsMIynn+WCWC4reXKz5WGuVg==" saltValue="e4gOuJrhnG0wvW80FEnC2w==" spinCount="100000" sheet="1" objects="1" scenarios="1" selectLockedCells="1" selectUnlockedCells="1"/>
  <mergeCells count="6">
    <mergeCell ref="J4:K4"/>
    <mergeCell ref="C4:F4"/>
    <mergeCell ref="G4:I4"/>
    <mergeCell ref="B2:H2"/>
    <mergeCell ref="B5:B6"/>
    <mergeCell ref="C5:C6"/>
  </mergeCells>
  <pageMargins left="0.70866141732283472" right="0.70866141732283472" top="0.74803149606299213" bottom="0.74803149606299213" header="0" footer="0"/>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9ECF-861D-4A40-9C90-FA2C891D6952}">
  <sheetPr codeName="Blad3"/>
  <dimension ref="B2:N36"/>
  <sheetViews>
    <sheetView showGridLines="0" showRowColHeaders="0" zoomScaleNormal="100" workbookViewId="0">
      <selection activeCell="Y11" sqref="Y11"/>
    </sheetView>
  </sheetViews>
  <sheetFormatPr defaultRowHeight="14.4"/>
  <cols>
    <col min="2" max="2" width="8.88671875" customWidth="1"/>
    <col min="13" max="13" width="8.88671875" customWidth="1"/>
    <col min="14" max="14" width="5.88671875" customWidth="1"/>
  </cols>
  <sheetData>
    <row r="2" spans="2:14">
      <c r="B2" s="12"/>
      <c r="C2" s="12"/>
      <c r="D2" s="12"/>
      <c r="E2" s="12"/>
      <c r="F2" s="12"/>
      <c r="G2" s="12"/>
      <c r="H2" s="12"/>
      <c r="I2" s="12"/>
      <c r="J2" s="12"/>
      <c r="K2" s="12"/>
      <c r="L2" s="12"/>
      <c r="M2" s="12"/>
      <c r="N2" s="2"/>
    </row>
    <row r="3" spans="2:14">
      <c r="B3" s="12"/>
      <c r="C3" s="12"/>
      <c r="D3" s="12"/>
      <c r="E3" s="12"/>
      <c r="F3" s="12"/>
      <c r="G3" s="12"/>
      <c r="H3" s="12"/>
      <c r="I3" s="12"/>
      <c r="J3" s="12"/>
      <c r="K3" s="12"/>
      <c r="L3" s="12"/>
      <c r="M3" s="12"/>
      <c r="N3" s="2"/>
    </row>
    <row r="4" spans="2:14">
      <c r="B4" s="12"/>
      <c r="C4" s="12"/>
      <c r="D4" s="12"/>
      <c r="E4" s="12"/>
      <c r="F4" s="12"/>
      <c r="G4" s="12"/>
      <c r="H4" s="12"/>
      <c r="I4" s="12"/>
      <c r="J4" s="12"/>
      <c r="K4" s="12"/>
      <c r="L4" s="12"/>
      <c r="M4" s="12"/>
      <c r="N4" s="2"/>
    </row>
    <row r="5" spans="2:14">
      <c r="B5" s="12"/>
      <c r="C5" s="12"/>
      <c r="D5" s="12"/>
      <c r="E5" s="12"/>
      <c r="F5" s="12"/>
      <c r="G5" s="12"/>
      <c r="H5" s="12"/>
      <c r="I5" s="12"/>
      <c r="J5" s="12"/>
      <c r="K5" s="12"/>
      <c r="L5" s="12"/>
      <c r="M5" s="12"/>
      <c r="N5" s="2"/>
    </row>
    <row r="6" spans="2:14">
      <c r="B6" s="12"/>
      <c r="C6" s="12"/>
      <c r="D6" s="12"/>
      <c r="E6" s="12"/>
      <c r="F6" s="12"/>
      <c r="G6" s="12"/>
      <c r="H6" s="12"/>
      <c r="I6" s="12"/>
      <c r="J6" s="12"/>
      <c r="K6" s="12"/>
      <c r="L6" s="12"/>
      <c r="M6" s="12"/>
      <c r="N6" s="2"/>
    </row>
    <row r="7" spans="2:14">
      <c r="B7" s="12"/>
      <c r="C7" s="12"/>
      <c r="D7" s="12"/>
      <c r="E7" s="12"/>
      <c r="F7" s="12"/>
      <c r="G7" s="12"/>
      <c r="H7" s="12"/>
      <c r="I7" s="12"/>
      <c r="J7" s="12"/>
      <c r="K7" s="12"/>
      <c r="L7" s="12"/>
      <c r="M7" s="12"/>
      <c r="N7" s="2"/>
    </row>
    <row r="8" spans="2:14">
      <c r="B8" s="12"/>
      <c r="C8" s="12"/>
      <c r="D8" s="12"/>
      <c r="E8" s="12"/>
      <c r="F8" s="12"/>
      <c r="G8" s="12"/>
      <c r="H8" s="12"/>
      <c r="I8" s="12"/>
      <c r="J8" s="12"/>
      <c r="K8" s="12"/>
      <c r="L8" s="12"/>
      <c r="M8" s="12"/>
      <c r="N8" s="2"/>
    </row>
    <row r="9" spans="2:14">
      <c r="B9" s="12"/>
      <c r="C9" s="12"/>
      <c r="D9" s="12"/>
      <c r="E9" s="12"/>
      <c r="F9" s="12"/>
      <c r="G9" s="12"/>
      <c r="H9" s="12"/>
      <c r="I9" s="12"/>
      <c r="J9" s="12"/>
      <c r="K9" s="12"/>
      <c r="L9" s="12"/>
      <c r="M9" s="12"/>
      <c r="N9" s="2"/>
    </row>
    <row r="10" spans="2:14">
      <c r="B10" s="12"/>
      <c r="C10" s="12"/>
      <c r="D10" s="12"/>
      <c r="E10" s="12"/>
      <c r="F10" s="12"/>
      <c r="G10" s="12"/>
      <c r="H10" s="12"/>
      <c r="I10" s="12"/>
      <c r="J10" s="12"/>
      <c r="K10" s="12"/>
      <c r="L10" s="12"/>
      <c r="M10" s="12"/>
      <c r="N10" s="2"/>
    </row>
    <row r="11" spans="2:14">
      <c r="B11" s="12"/>
      <c r="C11" s="12"/>
      <c r="D11" s="12"/>
      <c r="E11" s="12"/>
      <c r="F11" s="12"/>
      <c r="G11" s="12"/>
      <c r="H11" s="12"/>
      <c r="I11" s="12"/>
      <c r="J11" s="12"/>
      <c r="K11" s="12"/>
      <c r="L11" s="12"/>
      <c r="M11" s="12"/>
      <c r="N11" s="2"/>
    </row>
    <row r="12" spans="2:14">
      <c r="B12" s="12"/>
      <c r="C12" s="12"/>
      <c r="D12" s="12"/>
      <c r="E12" s="12"/>
      <c r="F12" s="12"/>
      <c r="G12" s="12"/>
      <c r="H12" s="12"/>
      <c r="I12" s="12"/>
      <c r="J12" s="12"/>
      <c r="K12" s="12"/>
      <c r="L12" s="12"/>
      <c r="M12" s="12"/>
      <c r="N12" s="2"/>
    </row>
    <row r="13" spans="2:14">
      <c r="B13" s="12"/>
      <c r="C13" s="12"/>
      <c r="D13" s="12"/>
      <c r="E13" s="12"/>
      <c r="F13" s="12"/>
      <c r="G13" s="12"/>
      <c r="H13" s="12"/>
      <c r="I13" s="12"/>
      <c r="J13" s="12"/>
      <c r="K13" s="12"/>
      <c r="L13" s="12"/>
      <c r="M13" s="12"/>
      <c r="N13" s="2"/>
    </row>
    <row r="14" spans="2:14">
      <c r="B14" s="12"/>
      <c r="C14" s="12"/>
      <c r="D14" s="12"/>
      <c r="E14" s="12"/>
      <c r="F14" s="12"/>
      <c r="G14" s="12"/>
      <c r="H14" s="12"/>
      <c r="I14" s="12"/>
      <c r="J14" s="12"/>
      <c r="K14" s="12"/>
      <c r="L14" s="12"/>
      <c r="M14" s="12"/>
      <c r="N14" s="2"/>
    </row>
    <row r="15" spans="2:14">
      <c r="B15" s="12"/>
      <c r="C15" s="12"/>
      <c r="D15" s="12"/>
      <c r="E15" s="12"/>
      <c r="F15" s="12"/>
      <c r="G15" s="12"/>
      <c r="H15" s="12"/>
      <c r="I15" s="12"/>
      <c r="J15" s="12"/>
      <c r="K15" s="12"/>
      <c r="L15" s="12"/>
      <c r="M15" s="12"/>
      <c r="N15" s="2"/>
    </row>
    <row r="16" spans="2:14">
      <c r="B16" s="12"/>
      <c r="C16" s="12"/>
      <c r="D16" s="12"/>
      <c r="E16" s="12"/>
      <c r="F16" s="12"/>
      <c r="G16" s="12"/>
      <c r="H16" s="12"/>
      <c r="I16" s="12"/>
      <c r="J16" s="12"/>
      <c r="K16" s="12"/>
      <c r="L16" s="12"/>
      <c r="M16" s="12"/>
      <c r="N16" s="2"/>
    </row>
    <row r="17" spans="2:14">
      <c r="B17" s="12"/>
      <c r="C17" s="12"/>
      <c r="D17" s="12"/>
      <c r="E17" s="12"/>
      <c r="F17" s="12"/>
      <c r="G17" s="12"/>
      <c r="H17" s="12"/>
      <c r="I17" s="12"/>
      <c r="J17" s="12"/>
      <c r="K17" s="12"/>
      <c r="L17" s="12"/>
      <c r="M17" s="12"/>
      <c r="N17" s="2"/>
    </row>
    <row r="18" spans="2:14">
      <c r="B18" s="12"/>
      <c r="C18" s="12"/>
      <c r="D18" s="12"/>
      <c r="E18" s="12"/>
      <c r="F18" s="12"/>
      <c r="G18" s="12"/>
      <c r="H18" s="12"/>
      <c r="I18" s="12"/>
      <c r="J18" s="12"/>
      <c r="K18" s="12"/>
      <c r="L18" s="12"/>
      <c r="M18" s="12"/>
      <c r="N18" s="2"/>
    </row>
    <row r="19" spans="2:14">
      <c r="B19" s="12"/>
      <c r="C19" s="12"/>
      <c r="D19" s="12"/>
      <c r="E19" s="12"/>
      <c r="F19" s="12"/>
      <c r="G19" s="12"/>
      <c r="H19" s="12"/>
      <c r="I19" s="12"/>
      <c r="J19" s="12"/>
      <c r="K19" s="12"/>
      <c r="L19" s="12"/>
      <c r="M19" s="12"/>
      <c r="N19" s="2"/>
    </row>
    <row r="20" spans="2:14">
      <c r="B20" s="12"/>
      <c r="C20" s="12"/>
      <c r="D20" s="12"/>
      <c r="E20" s="12"/>
      <c r="F20" s="12"/>
      <c r="G20" s="12"/>
      <c r="H20" s="12"/>
      <c r="I20" s="12"/>
      <c r="J20" s="12"/>
      <c r="K20" s="12"/>
      <c r="L20" s="12"/>
      <c r="M20" s="12"/>
      <c r="N20" s="2"/>
    </row>
    <row r="21" spans="2:14">
      <c r="B21" s="12"/>
      <c r="C21" s="12"/>
      <c r="D21" s="12"/>
      <c r="E21" s="12"/>
      <c r="F21" s="12"/>
      <c r="G21" s="12"/>
      <c r="H21" s="12"/>
      <c r="I21" s="12"/>
      <c r="J21" s="12"/>
      <c r="K21" s="12"/>
      <c r="L21" s="12"/>
      <c r="M21" s="12"/>
      <c r="N21" s="2"/>
    </row>
    <row r="22" spans="2:14">
      <c r="B22" s="12"/>
      <c r="C22" s="12"/>
      <c r="D22" s="12"/>
      <c r="E22" s="12"/>
      <c r="F22" s="12"/>
      <c r="G22" s="12"/>
      <c r="H22" s="12"/>
      <c r="I22" s="12"/>
      <c r="J22" s="12"/>
      <c r="K22" s="12"/>
      <c r="L22" s="12"/>
      <c r="M22" s="12"/>
      <c r="N22" s="2"/>
    </row>
    <row r="23" spans="2:14">
      <c r="B23" s="12"/>
      <c r="C23" s="12"/>
      <c r="D23" s="12"/>
      <c r="E23" s="12"/>
      <c r="F23" s="12"/>
      <c r="G23" s="12"/>
      <c r="H23" s="12"/>
      <c r="I23" s="12"/>
      <c r="J23" s="12"/>
      <c r="K23" s="12"/>
      <c r="L23" s="12"/>
      <c r="M23" s="12"/>
      <c r="N23" s="2"/>
    </row>
    <row r="24" spans="2:14">
      <c r="B24" s="12"/>
      <c r="C24" s="12"/>
      <c r="D24" s="12"/>
      <c r="E24" s="12"/>
      <c r="F24" s="12"/>
      <c r="G24" s="12"/>
      <c r="H24" s="12"/>
      <c r="I24" s="12"/>
      <c r="J24" s="12"/>
      <c r="K24" s="12"/>
      <c r="L24" s="12"/>
      <c r="M24" s="12"/>
      <c r="N24" s="2"/>
    </row>
    <row r="25" spans="2:14">
      <c r="B25" s="12"/>
      <c r="C25" s="12"/>
      <c r="D25" s="12"/>
      <c r="E25" s="12"/>
      <c r="F25" s="12"/>
      <c r="G25" s="12"/>
      <c r="H25" s="12"/>
      <c r="I25" s="12"/>
      <c r="J25" s="12"/>
      <c r="K25" s="12"/>
      <c r="L25" s="12"/>
      <c r="M25" s="12"/>
      <c r="N25" s="2"/>
    </row>
    <row r="26" spans="2:14">
      <c r="B26" s="12"/>
      <c r="C26" s="12"/>
      <c r="D26" s="12"/>
      <c r="E26" s="12"/>
      <c r="F26" s="12"/>
      <c r="G26" s="12"/>
      <c r="H26" s="12"/>
      <c r="I26" s="12"/>
      <c r="J26" s="12"/>
      <c r="K26" s="12"/>
      <c r="L26" s="12"/>
      <c r="M26" s="12"/>
      <c r="N26" s="2"/>
    </row>
    <row r="27" spans="2:14">
      <c r="B27" s="12"/>
      <c r="C27" s="14"/>
      <c r="D27" s="14"/>
      <c r="E27" s="12"/>
      <c r="F27" s="12"/>
      <c r="G27" s="12"/>
      <c r="H27" s="12"/>
      <c r="I27" s="12"/>
      <c r="J27" s="12"/>
      <c r="K27" s="12"/>
      <c r="L27" s="12"/>
      <c r="M27" s="12"/>
      <c r="N27" s="2"/>
    </row>
    <row r="28" spans="2:14">
      <c r="B28" s="12"/>
      <c r="C28" s="14"/>
      <c r="D28" s="14"/>
      <c r="E28" s="12"/>
      <c r="F28" s="12"/>
      <c r="G28" s="12"/>
      <c r="H28" s="12"/>
      <c r="I28" s="12"/>
      <c r="J28" s="12"/>
      <c r="K28" s="12"/>
      <c r="L28" s="12"/>
      <c r="M28" s="12"/>
      <c r="N28" s="2"/>
    </row>
    <row r="29" spans="2:14">
      <c r="B29" s="12"/>
      <c r="C29" s="14"/>
      <c r="D29" s="14"/>
      <c r="E29" s="12"/>
      <c r="F29" s="12"/>
      <c r="G29" s="12"/>
      <c r="H29" s="12"/>
      <c r="I29" s="12"/>
      <c r="J29" s="12"/>
      <c r="K29" s="12"/>
      <c r="L29" s="12"/>
      <c r="M29" s="12"/>
      <c r="N29" s="2"/>
    </row>
    <row r="30" spans="2:14">
      <c r="B30" s="12"/>
      <c r="C30" s="14"/>
      <c r="D30" s="14"/>
      <c r="E30" s="12"/>
      <c r="F30" s="12"/>
      <c r="G30" s="12"/>
      <c r="H30" s="12"/>
      <c r="I30" s="12"/>
      <c r="J30" s="12"/>
      <c r="K30" s="12"/>
      <c r="L30" s="12"/>
      <c r="M30" s="12"/>
      <c r="N30" s="2"/>
    </row>
    <row r="31" spans="2:14">
      <c r="B31" s="12"/>
      <c r="C31" s="14"/>
      <c r="D31" s="14"/>
      <c r="E31" s="12"/>
      <c r="F31" s="12"/>
      <c r="G31" s="12"/>
      <c r="H31" s="12"/>
      <c r="I31" s="12"/>
      <c r="J31" s="12"/>
      <c r="K31" s="12"/>
      <c r="L31" s="12"/>
      <c r="M31" s="12"/>
      <c r="N31" s="2"/>
    </row>
    <row r="32" spans="2:14">
      <c r="B32" s="12"/>
      <c r="C32" s="14"/>
      <c r="D32" s="14"/>
      <c r="E32" s="12"/>
      <c r="F32" s="12"/>
      <c r="G32" s="12"/>
      <c r="H32" s="12"/>
      <c r="I32" s="12"/>
      <c r="J32" s="12"/>
      <c r="K32" s="12"/>
      <c r="L32" s="12"/>
      <c r="M32" s="12"/>
      <c r="N32" s="2"/>
    </row>
    <row r="33" spans="2:14">
      <c r="B33" s="12"/>
      <c r="C33" s="14"/>
      <c r="D33" s="14"/>
      <c r="E33" s="12"/>
      <c r="F33" s="12"/>
      <c r="G33" s="12"/>
      <c r="H33" s="12"/>
      <c r="I33" s="12"/>
      <c r="J33" s="12"/>
      <c r="K33" s="12"/>
      <c r="L33" s="12"/>
      <c r="M33" s="12"/>
      <c r="N33" s="2"/>
    </row>
    <row r="34" spans="2:14">
      <c r="B34" s="12"/>
      <c r="C34" s="14"/>
      <c r="D34" s="14"/>
      <c r="E34" s="12"/>
      <c r="F34" s="12"/>
      <c r="G34" s="12"/>
      <c r="H34" s="12"/>
      <c r="I34" s="12"/>
      <c r="J34" s="12"/>
      <c r="K34" s="12"/>
      <c r="L34" s="12"/>
      <c r="M34" s="12"/>
      <c r="N34" s="2"/>
    </row>
    <row r="35" spans="2:14">
      <c r="B35" s="12"/>
      <c r="C35" s="14"/>
      <c r="D35" s="14"/>
      <c r="E35" s="12"/>
      <c r="F35" s="12"/>
      <c r="G35" s="12"/>
      <c r="H35" s="12"/>
      <c r="I35" s="12"/>
      <c r="J35" s="12"/>
      <c r="K35" s="12"/>
      <c r="L35" s="12"/>
      <c r="M35" s="12"/>
      <c r="N35" s="2"/>
    </row>
    <row r="36" spans="2:14">
      <c r="B36" s="12"/>
      <c r="C36" s="14"/>
      <c r="D36" s="14"/>
      <c r="E36" s="12"/>
      <c r="F36" s="12"/>
      <c r="G36" s="12"/>
      <c r="H36" s="12"/>
      <c r="I36" s="12"/>
      <c r="J36" s="12"/>
      <c r="K36" s="12"/>
      <c r="L36" s="12"/>
      <c r="M36" s="12"/>
      <c r="N36" s="2"/>
    </row>
  </sheetData>
  <sheetProtection algorithmName="SHA-512" hashValue="DcfH7931c3XAWL6QQN0vC2aRPrUTFj+ECiqrNp5TrQB31WGR/XJR65Gd2bg/5ctiilptOeUg5N7J3ngwi6jb5g==" saltValue="mFzH+OlOIGiC1KevzQdH4w==" spinCount="100000" sheet="1" objects="1" scenarios="1" selectLockedCells="1" selectUnlockedCells="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ACE5-37E7-43B8-90AD-DBF0DB8BF9DC}">
  <sheetPr codeName="Blad5"/>
  <dimension ref="B1:D13"/>
  <sheetViews>
    <sheetView showGridLines="0" showRowColHeaders="0" tabSelected="1" workbookViewId="0">
      <selection activeCell="C16" sqref="C16"/>
    </sheetView>
  </sheetViews>
  <sheetFormatPr defaultRowHeight="14.4"/>
  <cols>
    <col min="1" max="1" width="3.5546875" customWidth="1"/>
    <col min="2" max="2" width="41" style="52" customWidth="1"/>
    <col min="3" max="3" width="129.6640625" style="47" customWidth="1"/>
    <col min="4" max="4" width="70.5546875" style="57" customWidth="1"/>
    <col min="5" max="5" width="51.6640625" customWidth="1"/>
  </cols>
  <sheetData>
    <row r="1" spans="2:4" ht="37.200000000000003" customHeight="1">
      <c r="B1" s="97" t="s">
        <v>51</v>
      </c>
      <c r="C1" s="98"/>
      <c r="D1"/>
    </row>
    <row r="2" spans="2:4">
      <c r="B2" s="52" t="s">
        <v>52</v>
      </c>
      <c r="C2" s="61">
        <v>2025</v>
      </c>
      <c r="D2" s="57" t="s">
        <v>53</v>
      </c>
    </row>
    <row r="3" spans="2:4" ht="409.6" customHeight="1">
      <c r="B3" s="52" t="s">
        <v>54</v>
      </c>
      <c r="C3" s="47" t="s">
        <v>55</v>
      </c>
      <c r="D3" s="50" t="s">
        <v>56</v>
      </c>
    </row>
    <row r="4" spans="2:4" ht="373.2" customHeight="1">
      <c r="B4" s="53" t="s">
        <v>57</v>
      </c>
      <c r="C4" s="47" t="s">
        <v>58</v>
      </c>
      <c r="D4" s="49" t="s">
        <v>59</v>
      </c>
    </row>
    <row r="5" spans="2:4" ht="106.95" customHeight="1">
      <c r="B5" s="52" t="s">
        <v>60</v>
      </c>
      <c r="C5" s="47" t="s">
        <v>61</v>
      </c>
    </row>
    <row r="6" spans="2:4" ht="230.4" customHeight="1">
      <c r="B6" s="53" t="s">
        <v>62</v>
      </c>
      <c r="C6" s="47" t="s">
        <v>63</v>
      </c>
      <c r="D6" s="51" t="s">
        <v>64</v>
      </c>
    </row>
    <row r="7" spans="2:4" ht="26.4">
      <c r="B7" s="52" t="s">
        <v>65</v>
      </c>
      <c r="C7" s="46" t="s">
        <v>66</v>
      </c>
    </row>
    <row r="8" spans="2:4" ht="66">
      <c r="B8" s="99" t="s">
        <v>67</v>
      </c>
      <c r="C8" s="48" t="s">
        <v>68</v>
      </c>
    </row>
    <row r="9" spans="2:4" ht="288" customHeight="1">
      <c r="B9" s="99"/>
      <c r="C9" s="62" t="s">
        <v>69</v>
      </c>
    </row>
    <row r="10" spans="2:4" ht="177.6" customHeight="1">
      <c r="B10" s="99"/>
      <c r="C10" s="63" t="s">
        <v>91</v>
      </c>
    </row>
    <row r="11" spans="2:4" ht="336" customHeight="1">
      <c r="B11" s="54" t="s">
        <v>70</v>
      </c>
      <c r="C11" s="56" t="s">
        <v>71</v>
      </c>
      <c r="D11" s="58" t="e" vm="1">
        <v>#VALUE!</v>
      </c>
    </row>
    <row r="12" spans="2:4" ht="161.4" customHeight="1">
      <c r="B12" s="55" t="s">
        <v>72</v>
      </c>
      <c r="C12" s="56" t="s">
        <v>92</v>
      </c>
      <c r="D12" s="45" t="s">
        <v>73</v>
      </c>
    </row>
    <row r="13" spans="2:4" ht="176.4">
      <c r="B13" s="53" t="s">
        <v>74</v>
      </c>
      <c r="C13" s="56" t="s">
        <v>93</v>
      </c>
    </row>
  </sheetData>
  <sheetProtection algorithmName="SHA-512" hashValue="2i/J3tzMsX5sVzv5FAK/JxQKE7U+FsLyGBUk6/PIDkD7nyKpr4tKpnIYlP5nT4uYs1JOD1+D8ETAEcJlbW734Q==" saltValue="WdrrROEUIpTa3LFmvFN5Ng==" spinCount="100000" sheet="1" objects="1" scenarios="1" selectLockedCells="1" selectUnlockedCells="1"/>
  <mergeCells count="2">
    <mergeCell ref="B1:C1"/>
    <mergeCell ref="B8:B10"/>
  </mergeCells>
  <hyperlinks>
    <hyperlink ref="D12" r:id="rId1" display="www.doelgroepenmodel.nl" xr:uid="{391FB4C7-27B6-4B16-83D8-CB29BC497814}"/>
  </hyperlinks>
  <pageMargins left="0.7" right="0.7" top="0.75" bottom="0.75" header="0.3" footer="0.3"/>
  <pageSetup paperSize="9"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3:AM59"/>
  <sheetViews>
    <sheetView topLeftCell="B17" zoomScale="60" zoomScaleNormal="60" workbookViewId="0"/>
  </sheetViews>
  <sheetFormatPr defaultRowHeight="14.4"/>
  <cols>
    <col min="1" max="1" width="20.109375" customWidth="1"/>
    <col min="3" max="3" width="17.44140625" customWidth="1"/>
    <col min="22" max="22" width="16.6640625" customWidth="1"/>
  </cols>
  <sheetData>
    <row r="3" spans="1:39">
      <c r="D3">
        <v>4</v>
      </c>
      <c r="F3">
        <v>5</v>
      </c>
      <c r="H3">
        <v>6</v>
      </c>
      <c r="J3">
        <v>7</v>
      </c>
      <c r="L3">
        <v>8</v>
      </c>
      <c r="N3">
        <v>9</v>
      </c>
      <c r="P3">
        <v>10</v>
      </c>
      <c r="R3">
        <v>11</v>
      </c>
      <c r="T3">
        <v>12</v>
      </c>
      <c r="W3">
        <v>4</v>
      </c>
      <c r="Y3">
        <v>5</v>
      </c>
      <c r="AA3">
        <v>6</v>
      </c>
      <c r="AC3">
        <v>7</v>
      </c>
      <c r="AE3">
        <v>8</v>
      </c>
      <c r="AG3">
        <v>9</v>
      </c>
      <c r="AI3">
        <v>10</v>
      </c>
      <c r="AK3">
        <v>11</v>
      </c>
      <c r="AM3">
        <v>12</v>
      </c>
    </row>
    <row r="4" spans="1:39">
      <c r="C4" t="s">
        <v>75</v>
      </c>
      <c r="D4" t="e">
        <f>IF('OPP-wijzer'!$C$4="","",VLOOKUP('OPP-wijzer'!$C$4,Invulblad!$B$9:$K$127,5,FALSE))</f>
        <v>#N/A</v>
      </c>
      <c r="F4" t="e">
        <f>IF('OPP-wijzer'!$C$4="","",VLOOKUP('OPP-wijzer'!$C$4,Invulblad!$B$9:$K$127,6,FALSE))</f>
        <v>#N/A</v>
      </c>
      <c r="H4" t="e">
        <f>IF('OPP-wijzer'!$C$4="","",VLOOKUP('OPP-wijzer'!$C$4,Invulblad!$B$9:$K$127,7,FALSE))</f>
        <v>#N/A</v>
      </c>
      <c r="J4" t="e">
        <f>IF('OPP-wijzer'!$C$4="","",VLOOKUP('OPP-wijzer'!$C$4,Invulblad!$B$9:$K$127,8,FALSE))</f>
        <v>#N/A</v>
      </c>
      <c r="L4" t="e">
        <f>IF('OPP-wijzer'!$C$4="","",VLOOKUP('OPP-wijzer'!$C$4,Invulblad!$B$9:$K$127,9,FALSE))</f>
        <v>#N/A</v>
      </c>
      <c r="N4" t="e">
        <f>IF('OPP-wijzer'!$C$4="","",VLOOKUP('OPP-wijzer'!$C$4,Invulblad!$B$9:$K$127,10,FALSE))</f>
        <v>#N/A</v>
      </c>
      <c r="P4" t="e">
        <f>IF('OPP-wijzer'!$C$4="","",VLOOKUP('OPP-wijzer'!$C$4,Invulblad!$B$9:$K$127,11,FALSE))</f>
        <v>#N/A</v>
      </c>
      <c r="T4" t="e">
        <f>IF('OPP-wijzer'!$C$4="","",VLOOKUP('OPP-wijzer'!$C$4,Invulblad!$B$9:$K$127,13,FALSE))</f>
        <v>#N/A</v>
      </c>
      <c r="V4" t="s">
        <v>75</v>
      </c>
      <c r="W4" t="e">
        <f>IF('OPP-wijzer'!$C$4="","",VLOOKUP('OPP-wijzer'!$C$4,Invulblad!M9:T120,2,FALSE))</f>
        <v>#N/A</v>
      </c>
      <c r="Y4" t="e">
        <f>IF('OPP-wijzer'!$C$4="","",VLOOKUP('OPP-wijzer'!$C$4,Invulblad!M9:T120,3,FALSE))</f>
        <v>#N/A</v>
      </c>
      <c r="AA4" t="e">
        <f>IF('OPP-wijzer'!$C$4="","",VLOOKUP('OPP-wijzer'!$C$4,Invulblad!M9:T120,4,FALSE))</f>
        <v>#N/A</v>
      </c>
      <c r="AC4" t="e">
        <f>IF('OPP-wijzer'!$C$4="","",VLOOKUP('OPP-wijzer'!$C$4,Invulblad!M9:T120,5,FALSE))</f>
        <v>#N/A</v>
      </c>
      <c r="AE4" t="e">
        <f>IF('OPP-wijzer'!$C$4="","",VLOOKUP('OPP-wijzer'!$C$4,Invulblad!M9:T120,6,FALSE))</f>
        <v>#N/A</v>
      </c>
      <c r="AG4" t="e">
        <f>IF('OPP-wijzer'!$C$4="","",VLOOKUP('OPP-wijzer'!$C$4,Invulblad!M9:T120,7,FALSE))</f>
        <v>#N/A</v>
      </c>
      <c r="AI4" t="e">
        <f>IF('OPP-wijzer'!$C$4="","",VLOOKUP('OPP-wijzer'!$C$4,Invulblad!M9:T120,8,FALSE))</f>
        <v>#N/A</v>
      </c>
      <c r="AK4" t="e">
        <f>IF('OPP-wijzer'!$C$4="","",VLOOKUP('OPP-wijzer'!$C$4,Invulblad!M9:T120,9,FALSE))</f>
        <v>#N/A</v>
      </c>
    </row>
    <row r="9" spans="1:39">
      <c r="D9">
        <v>4</v>
      </c>
      <c r="F9">
        <v>5</v>
      </c>
      <c r="H9">
        <v>6</v>
      </c>
      <c r="J9">
        <v>7</v>
      </c>
      <c r="L9">
        <v>8</v>
      </c>
      <c r="N9">
        <v>9</v>
      </c>
      <c r="P9">
        <v>10</v>
      </c>
      <c r="R9">
        <v>11</v>
      </c>
      <c r="T9">
        <v>12</v>
      </c>
      <c r="W9">
        <v>4</v>
      </c>
      <c r="Y9">
        <v>5</v>
      </c>
      <c r="AA9">
        <v>6</v>
      </c>
      <c r="AC9">
        <v>7</v>
      </c>
      <c r="AE9">
        <v>8</v>
      </c>
      <c r="AG9">
        <v>9</v>
      </c>
      <c r="AI9">
        <v>10</v>
      </c>
      <c r="AK9">
        <v>11</v>
      </c>
      <c r="AM9">
        <v>12</v>
      </c>
    </row>
    <row r="10" spans="1:39">
      <c r="A10" s="59" t="s">
        <v>76</v>
      </c>
      <c r="C10" t="s">
        <v>77</v>
      </c>
      <c r="D10">
        <v>0</v>
      </c>
      <c r="E10">
        <v>0</v>
      </c>
      <c r="F10">
        <v>0</v>
      </c>
      <c r="G10">
        <v>0.05</v>
      </c>
      <c r="H10">
        <v>0.1</v>
      </c>
      <c r="I10">
        <v>0.2</v>
      </c>
      <c r="J10">
        <v>0.3</v>
      </c>
      <c r="K10">
        <v>0.4</v>
      </c>
      <c r="L10">
        <v>0.5</v>
      </c>
      <c r="M10">
        <v>0.55000000000000004</v>
      </c>
      <c r="N10">
        <v>0.6</v>
      </c>
      <c r="O10">
        <v>0.65</v>
      </c>
      <c r="P10">
        <v>0.7</v>
      </c>
      <c r="Q10">
        <v>0.75</v>
      </c>
      <c r="R10">
        <v>0.8</v>
      </c>
      <c r="S10">
        <v>0.9</v>
      </c>
      <c r="T10">
        <v>1</v>
      </c>
      <c r="V10" t="s">
        <v>77</v>
      </c>
      <c r="AA10">
        <v>0.1</v>
      </c>
      <c r="AC10">
        <v>0.3</v>
      </c>
      <c r="AE10">
        <v>0.6</v>
      </c>
      <c r="AG10">
        <v>1</v>
      </c>
      <c r="AI10">
        <v>1.3</v>
      </c>
      <c r="AK10">
        <v>1.6</v>
      </c>
      <c r="AM10">
        <v>2</v>
      </c>
    </row>
    <row r="11" spans="1:39">
      <c r="C11" t="s">
        <v>78</v>
      </c>
      <c r="D11">
        <v>0</v>
      </c>
      <c r="E11">
        <v>0.3</v>
      </c>
      <c r="F11">
        <v>0.6</v>
      </c>
      <c r="G11">
        <v>0.7</v>
      </c>
      <c r="H11">
        <v>0.8</v>
      </c>
      <c r="I11">
        <v>0.97499999999999998</v>
      </c>
      <c r="J11">
        <v>1.1499999999999999</v>
      </c>
      <c r="K11">
        <v>1.3</v>
      </c>
      <c r="L11">
        <v>1.45</v>
      </c>
      <c r="M11">
        <v>1.5249999999999999</v>
      </c>
      <c r="N11">
        <v>1.6</v>
      </c>
      <c r="O11">
        <v>1.7</v>
      </c>
      <c r="P11">
        <v>1.8</v>
      </c>
      <c r="Q11">
        <v>1.95</v>
      </c>
      <c r="R11">
        <v>2.1</v>
      </c>
      <c r="S11">
        <v>2.2999999999999998</v>
      </c>
      <c r="T11">
        <v>2.5</v>
      </c>
      <c r="V11" t="s">
        <v>78</v>
      </c>
      <c r="W11">
        <v>0</v>
      </c>
      <c r="Y11">
        <v>0.6</v>
      </c>
      <c r="AA11">
        <v>0.9</v>
      </c>
      <c r="AC11">
        <v>1</v>
      </c>
      <c r="AE11">
        <v>1</v>
      </c>
      <c r="AG11">
        <v>1</v>
      </c>
      <c r="AI11">
        <v>1</v>
      </c>
      <c r="AK11">
        <v>1</v>
      </c>
      <c r="AM11">
        <v>1</v>
      </c>
    </row>
    <row r="12" spans="1:39">
      <c r="C12" t="s">
        <v>77</v>
      </c>
      <c r="D12">
        <v>0</v>
      </c>
      <c r="E12">
        <v>0.05</v>
      </c>
      <c r="F12">
        <v>0.1</v>
      </c>
      <c r="G12">
        <v>0.15</v>
      </c>
      <c r="H12">
        <v>0.2</v>
      </c>
      <c r="I12">
        <v>0.22500000000000001</v>
      </c>
      <c r="J12">
        <v>0.25</v>
      </c>
      <c r="K12">
        <v>0.27500000000000002</v>
      </c>
      <c r="L12">
        <v>0.3</v>
      </c>
      <c r="M12">
        <v>0.35</v>
      </c>
      <c r="N12">
        <v>0.4</v>
      </c>
      <c r="O12">
        <v>0.45</v>
      </c>
      <c r="P12">
        <v>0.5</v>
      </c>
      <c r="Q12">
        <v>0.5</v>
      </c>
      <c r="R12">
        <v>0.5</v>
      </c>
      <c r="S12">
        <v>0.5</v>
      </c>
      <c r="T12">
        <v>0.5</v>
      </c>
      <c r="V12" t="s">
        <v>77</v>
      </c>
      <c r="AA12">
        <v>0</v>
      </c>
      <c r="AC12">
        <v>0.3</v>
      </c>
      <c r="AE12">
        <v>0.7</v>
      </c>
      <c r="AG12">
        <v>1</v>
      </c>
      <c r="AI12">
        <v>1.3</v>
      </c>
      <c r="AK12">
        <v>1.6</v>
      </c>
      <c r="AM12">
        <v>2</v>
      </c>
    </row>
    <row r="13" spans="1:39">
      <c r="C13" t="s">
        <v>79</v>
      </c>
      <c r="D13">
        <v>0.3</v>
      </c>
      <c r="E13">
        <v>0.6</v>
      </c>
      <c r="F13">
        <v>0.9</v>
      </c>
      <c r="G13">
        <v>1.05</v>
      </c>
      <c r="H13">
        <v>1.2</v>
      </c>
      <c r="I13">
        <v>1.3</v>
      </c>
      <c r="J13">
        <v>1.4</v>
      </c>
      <c r="K13">
        <v>1.45</v>
      </c>
      <c r="L13">
        <v>1.5</v>
      </c>
      <c r="M13">
        <v>1.65</v>
      </c>
      <c r="N13">
        <v>1.8</v>
      </c>
      <c r="O13">
        <v>1.95</v>
      </c>
      <c r="P13">
        <v>2.1</v>
      </c>
      <c r="Q13">
        <v>2.2000000000000002</v>
      </c>
      <c r="R13">
        <v>2.2999999999999998</v>
      </c>
      <c r="S13">
        <v>2.4</v>
      </c>
      <c r="T13">
        <v>2.5</v>
      </c>
      <c r="V13" t="s">
        <v>79</v>
      </c>
      <c r="W13">
        <v>0.6</v>
      </c>
      <c r="Y13">
        <v>0.7</v>
      </c>
      <c r="AA13">
        <v>1</v>
      </c>
      <c r="AC13">
        <v>1</v>
      </c>
      <c r="AE13">
        <v>1</v>
      </c>
      <c r="AG13">
        <v>1</v>
      </c>
      <c r="AI13">
        <v>1</v>
      </c>
      <c r="AK13">
        <v>1</v>
      </c>
      <c r="AM13">
        <v>1</v>
      </c>
    </row>
    <row r="14" spans="1:39">
      <c r="C14" t="s">
        <v>77</v>
      </c>
      <c r="D14">
        <v>0</v>
      </c>
      <c r="E14">
        <v>0.01</v>
      </c>
      <c r="F14">
        <v>0.02</v>
      </c>
      <c r="G14">
        <v>3.5000000000000003E-2</v>
      </c>
      <c r="H14">
        <v>0.05</v>
      </c>
      <c r="I14">
        <v>7.4999999999999997E-2</v>
      </c>
      <c r="J14">
        <v>0.1</v>
      </c>
      <c r="K14">
        <v>0.15</v>
      </c>
      <c r="L14">
        <v>0.2</v>
      </c>
      <c r="M14">
        <v>0.22500000000000001</v>
      </c>
      <c r="N14">
        <v>0.25</v>
      </c>
      <c r="O14">
        <v>0.27500000000000002</v>
      </c>
      <c r="P14">
        <v>0.3</v>
      </c>
      <c r="Q14">
        <v>0.35</v>
      </c>
      <c r="R14">
        <v>0.4</v>
      </c>
      <c r="S14">
        <v>0.45</v>
      </c>
      <c r="T14">
        <v>0.5</v>
      </c>
      <c r="V14" t="s">
        <v>77</v>
      </c>
      <c r="AC14">
        <v>0.4</v>
      </c>
      <c r="AE14">
        <v>0.7</v>
      </c>
      <c r="AG14">
        <v>1</v>
      </c>
      <c r="AI14">
        <v>1.4</v>
      </c>
      <c r="AK14">
        <v>1.8</v>
      </c>
      <c r="AM14">
        <v>2</v>
      </c>
    </row>
    <row r="15" spans="1:39">
      <c r="C15" t="s">
        <v>80</v>
      </c>
      <c r="D15">
        <v>0.8</v>
      </c>
      <c r="E15">
        <v>1</v>
      </c>
      <c r="F15">
        <v>1.2</v>
      </c>
      <c r="G15">
        <v>1.35</v>
      </c>
      <c r="H15">
        <v>1.5</v>
      </c>
      <c r="I15">
        <v>1.65</v>
      </c>
      <c r="J15">
        <v>1.8</v>
      </c>
      <c r="K15">
        <v>2.0499999999999998</v>
      </c>
      <c r="L15">
        <v>2.2999999999999998</v>
      </c>
      <c r="M15">
        <v>2.5499999999999998</v>
      </c>
      <c r="N15">
        <v>2.8</v>
      </c>
      <c r="O15">
        <v>3.05</v>
      </c>
      <c r="P15">
        <v>3.3</v>
      </c>
      <c r="Q15">
        <v>3.5</v>
      </c>
      <c r="R15">
        <v>3.7</v>
      </c>
      <c r="S15">
        <v>3.85</v>
      </c>
      <c r="T15">
        <v>4</v>
      </c>
      <c r="V15" t="s">
        <v>80</v>
      </c>
      <c r="W15">
        <v>0.4</v>
      </c>
      <c r="Y15">
        <v>0.7</v>
      </c>
      <c r="AA15">
        <v>1</v>
      </c>
      <c r="AC15">
        <v>1</v>
      </c>
      <c r="AE15">
        <v>1</v>
      </c>
      <c r="AG15">
        <v>1</v>
      </c>
      <c r="AI15">
        <v>1</v>
      </c>
      <c r="AK15">
        <v>1</v>
      </c>
      <c r="AM15">
        <v>1</v>
      </c>
    </row>
    <row r="16" spans="1:39">
      <c r="C16" t="s">
        <v>77</v>
      </c>
      <c r="D16">
        <v>0</v>
      </c>
      <c r="E16">
        <v>0</v>
      </c>
      <c r="F16">
        <v>0</v>
      </c>
      <c r="G16">
        <v>0.05</v>
      </c>
      <c r="H16">
        <v>0.1</v>
      </c>
      <c r="I16">
        <v>0.15</v>
      </c>
      <c r="J16">
        <v>0.2</v>
      </c>
      <c r="K16">
        <v>0.25</v>
      </c>
      <c r="L16">
        <v>0.3</v>
      </c>
      <c r="M16">
        <v>0.35</v>
      </c>
      <c r="N16">
        <v>0.4</v>
      </c>
      <c r="O16">
        <v>0.45</v>
      </c>
      <c r="P16">
        <v>0.5</v>
      </c>
      <c r="Q16">
        <v>0.6</v>
      </c>
      <c r="R16">
        <v>0.7</v>
      </c>
      <c r="S16">
        <v>0.85</v>
      </c>
      <c r="T16">
        <v>1</v>
      </c>
    </row>
    <row r="17" spans="1:39">
      <c r="C17" t="s">
        <v>81</v>
      </c>
      <c r="D17">
        <v>0.7</v>
      </c>
      <c r="E17">
        <v>0.75</v>
      </c>
      <c r="F17">
        <v>0.8</v>
      </c>
      <c r="G17">
        <v>0.82</v>
      </c>
      <c r="H17">
        <v>0.83</v>
      </c>
      <c r="I17">
        <v>0.95</v>
      </c>
      <c r="J17">
        <v>1</v>
      </c>
      <c r="K17">
        <v>1.05</v>
      </c>
      <c r="L17">
        <v>1.1000000000000001</v>
      </c>
      <c r="M17">
        <v>1.1499999999999999</v>
      </c>
      <c r="N17">
        <v>1.2</v>
      </c>
      <c r="O17">
        <v>1.25</v>
      </c>
      <c r="P17">
        <v>1.3</v>
      </c>
      <c r="Q17">
        <v>1.35</v>
      </c>
      <c r="R17">
        <v>1.4</v>
      </c>
      <c r="S17">
        <v>1.45</v>
      </c>
      <c r="T17">
        <v>1.5</v>
      </c>
    </row>
    <row r="18" spans="1:39">
      <c r="C18" t="s">
        <v>15</v>
      </c>
      <c r="D18" t="str">
        <f>IF(Invulblad!C9= 1, 0.5, IF(Invulblad!C9=2, 1.5, IF(Invulblad!C9=3, 2.5, IF(Invulblad!C9=4, 3.5, IF(Invulblad!C9 = 5, 4.5, IF(Invulblad!C9 = 6, 5.5, IF(Invulblad!C9 = 7, 6.5, IF(Invulblad!C9=8, 7.5, IF(Invulblad!C9=9, 8.5, "")))))))))</f>
        <v/>
      </c>
      <c r="F18" t="str">
        <f>IF(Invulblad!D9= 1, 0.5, IF(Invulblad!D9=2, 1.5, IF(Invulblad!D9=3, 2.5, IF(Invulblad!D9=4, 3.5, IF(Invulblad!D9 = 5, 4.5, IF(Invulblad!D9 = 6, 5.5, IF(Invulblad!D9 = 7, 6.5, IF(Invulblad!D9=8, 7.5, IF(Invulblad!D9=9, 8.5, "")))))))))</f>
        <v/>
      </c>
      <c r="H18" t="str">
        <f>IF(Invulblad!E9= 1, 0.5, IF(Invulblad!E9=2, 1.5, IF(Invulblad!E9=3, 2.5, IF(Invulblad!E9=4, 3.5, IF(Invulblad!E9 = 5, 4.5, IF(Invulblad!E9 = 6, 5.5, IF(Invulblad!E9 = 7, 6.5, IF(Invulblad!E9=8, 7.5, IF(Invulblad!E9=9, 8.5, "")))))))))</f>
        <v/>
      </c>
      <c r="J18" t="str">
        <f>IF(Invulblad!F9= 1, 0.5, IF(Invulblad!F9=2, 1.5, IF(Invulblad!F9=3, 2.5, IF(Invulblad!F9=4, 3.5, IF(Invulblad!F9 = 5, 4.5, IF(Invulblad!F9 = 6, 5.5, IF(Invulblad!F9 = 7, 6.5, IF(Invulblad!F9=8, 7.5, IF(Invulblad!F9=9, 8.5, "")))))))))</f>
        <v/>
      </c>
      <c r="L18" t="str">
        <f>IF(Invulblad!G9= 1, 0.5, IF(Invulblad!G9=2, 1.5, IF(Invulblad!G9=3, 2.5, IF(Invulblad!G9=4, 3.5, IF(Invulblad!G9 = 5, 4.5, IF(Invulblad!G9 = 6, 5.5, IF(Invulblad!G9 = 7, 6.5, IF(Invulblad!G9=8, 7.5, IF(Invulblad!G9=9, 8.5, "")))))))))</f>
        <v/>
      </c>
      <c r="N18" t="str">
        <f>IF(Invulblad!H9= 1, 0.5, IF(Invulblad!H9=2, 1.5, IF(Invulblad!H9=3, 2.5, IF(Invulblad!H9=4, 3.5, IF(Invulblad!H9 = 5, 4.5, IF(Invulblad!H9 = 6, 5.5, IF(Invulblad!H9 = 7, 6.5, IF(Invulblad!H9=8, 7.5, IF(Invulblad!H9=9, 8.5, "")))))))))</f>
        <v/>
      </c>
      <c r="P18" t="str">
        <f>IF(Invulblad!I9= 1, 0.5, IF(Invulblad!I9=2, 1.5, IF(Invulblad!I9=3, 2.5, IF(Invulblad!I9=4, 3.5, IF(Invulblad!I9 = 5, 4.5, IF(Invulblad!I9 = 6, 5.5, IF(Invulblad!I9 = 7, 6.5, IF(Invulblad!I9=8, 7.5, IF(Invulblad!I9=9, 8.5, "")))))))))</f>
        <v/>
      </c>
      <c r="R18" t="str">
        <f>IF(Invulblad!J9= 1, 0.5, IF(Invulblad!J9=2, 1.5, IF(Invulblad!J9=3, 2.5, IF(Invulblad!J9=4, 3.5, IF(Invulblad!J9 = 5, 4.5, IF(Invulblad!J9 = 6, 5.5, IF(Invulblad!J9 = 7, 6.5, IF(Invulblad!J9=8, 7.5, IF(Invulblad!J9=9, 8.5, "")))))))))</f>
        <v/>
      </c>
      <c r="T18" t="str">
        <f>IF(Invulblad!K9= 1, 0.5, IF(Invulblad!K9=2, 1.5, IF(Invulblad!K9=3, 2.5, IF(Invulblad!K9=4, 3.5, IF(Invulblad!K9 = 5, 4.5, IF(Invulblad!K9 = 6, 5.5, IF(Invulblad!K9 = 7, 6.5, IF(Invulblad!K9=8, 7.5, IF(Invulblad!K9=9, 8.5, "")))))))))</f>
        <v/>
      </c>
      <c r="V18" t="s">
        <v>15</v>
      </c>
      <c r="W18" t="e">
        <f>IF(Invulblad!#REF!="M1", 0.5, IF(Invulblad!#REF!="E1", 1.5, IF(Invulblad!#REF!="M2", 2.5, IF(Invulblad!#REF!="E2", 3.5, IF(Invulblad!#REF!="M3", 4.5, IF(Invulblad!#REF!="E3", 5.5, IF(Invulblad!#REF!="M4", 6.5, IF(Invulblad!#REF!="E4", 7.5, IF(Invulblad!#REF!="E2M3", 4, IF(Invulblad!#REF!="E3M4", 6, ""))))))))))</f>
        <v>#REF!</v>
      </c>
      <c r="Y18" t="e">
        <f>IF(Invulblad!#REF!="M1", 0.5, IF(Invulblad!#REF!="E1", 1.5, IF(Invulblad!#REF!="M2", 2.5, IF(Invulblad!#REF!="E2", 3.5, IF(Invulblad!#REF!="M3", 4.5, IF(Invulblad!#REF!="E3", 5.5, IF(Invulblad!#REF!="M4", 6.5, IF(Invulblad!#REF!="E4", 7.5, IF(Invulblad!#REF!="E2M3", 4, IF(Invulblad!#REF!="E3M4", 6, ""))))))))))</f>
        <v>#REF!</v>
      </c>
      <c r="AA18" t="e">
        <f>IF(Invulblad!#REF!="M1", 0.5, IF(Invulblad!#REF!="E1", 1.5, IF(Invulblad!#REF!="M2", 2.5, IF(Invulblad!#REF!="E2", 3.5, IF(Invulblad!#REF!="M3", 4.5, IF(Invulblad!#REF!="E3", 5.5, IF(Invulblad!#REF!="M4", 6.5, IF(Invulblad!#REF!="E4", 7.5, IF(Invulblad!#REF!="E2M3", 4, IF(Invulblad!#REF!="E3M4", 6, ""))))))))))</f>
        <v>#REF!</v>
      </c>
      <c r="AC18" s="4" t="e">
        <f>IF(Invulblad!#REF!="M1", 0.5, IF(Invulblad!#REF!="E1", 1.5, IF(Invulblad!#REF!="M2", 2.5, IF(Invulblad!#REF!="E2", 3.5, IF(Invulblad!#REF!="M3", 4.5, IF(Invulblad!#REF!="E3", 5.5, IF(Invulblad!#REF!="M4", 6.5, IF(Invulblad!#REF!="E4", 7.5, IF(Invulblad!#REF!="E2M3", 4, IF(Invulblad!#REF!="E3M4", 6, ""))))))))))</f>
        <v>#REF!</v>
      </c>
      <c r="AD18" s="4"/>
      <c r="AE18" s="4" t="e">
        <f>IF(Invulblad!#REF!="M1", 0.5, IF(Invulblad!#REF!="E1", 1.5, IF(Invulblad!#REF!="M2", 2.5, IF(Invulblad!#REF!="E2", 3.5, IF(Invulblad!#REF!="M3", 4.5, IF(Invulblad!#REF!="E3", 5.5, IF(Invulblad!#REF!="M4", 6.5, IF(Invulblad!#REF!="E4", 7.5, IF(Invulblad!#REF!="E2M3", 4, IF(Invulblad!#REF!="E3M4", 6, ""))))))))))</f>
        <v>#REF!</v>
      </c>
      <c r="AF18" s="4"/>
      <c r="AG18" s="4" t="e">
        <f>IF(Invulblad!#REF!="M1", 0.5, IF(Invulblad!#REF!="E1", 1.5, IF(Invulblad!#REF!="M2", 2.5, IF(Invulblad!#REF!="E2", 3.5, IF(Invulblad!#REF!="M3", 4.5, IF(Invulblad!#REF!="E3", 5.5, IF(Invulblad!#REF!="M4", 6.5, IF(Invulblad!#REF!="E4", 7.5, IF(Invulblad!#REF!="E2M3", 4, IF(Invulblad!#REF!="E3M4", 6, ""))))))))))</f>
        <v>#REF!</v>
      </c>
      <c r="AH18" s="4"/>
      <c r="AI18" s="4" t="e">
        <f>IF(Invulblad!#REF!="M1", 0.5, IF(Invulblad!#REF!="E1", 1.5, IF(Invulblad!#REF!="M2", 2.5, IF(Invulblad!#REF!="E2", 3.5, IF(Invulblad!#REF!="M3", 4.5, IF(Invulblad!#REF!="E3", 5.5, IF(Invulblad!#REF!="M4", 6.5, IF(Invulblad!#REF!="E4", 7.5, IF(Invulblad!#REF!="E2M3", 4, IF(Invulblad!#REF!="E3M4", 6, ""))))))))))</f>
        <v>#REF!</v>
      </c>
      <c r="AJ18" s="4"/>
      <c r="AK18" s="4" t="e">
        <f>IF(Invulblad!#REF!="M1", 0.5, IF(Invulblad!#REF!="E1", 1.5, IF(Invulblad!#REF!="M2", 2.5, IF(Invulblad!#REF!="E2", 3.5, IF(Invulblad!#REF!="M3", 4.5, IF(Invulblad!#REF!="E3", 5.5, IF(Invulblad!#REF!="M4", 6.5, IF(Invulblad!#REF!="E4", 7.5, IF(Invulblad!#REF!="E2M3", 4, IF(Invulblad!#REF!="E3M4", 6, ""))))))))))</f>
        <v>#REF!</v>
      </c>
      <c r="AL18" s="4"/>
      <c r="AM18" s="4" t="e">
        <f>IF(Invulblad!#REF!="M1", 0.5, IF(Invulblad!#REF!="E1", 1.5, IF(Invulblad!#REF!="M2", 2.5, IF(Invulblad!#REF!="E2", 3.5, IF(Invulblad!#REF!="M3", 4.5, IF(Invulblad!#REF!="E3", 5.5, IF(Invulblad!#REF!="M4", 6.5, IF(Invulblad!#REF!="E4", 7.5, IF(Invulblad!#REF!="E2M3", 4, IF(Invulblad!#REF!="E3M4", 6, ""))))))))))</f>
        <v>#REF!</v>
      </c>
    </row>
    <row r="19" spans="1:39">
      <c r="C19" t="s">
        <v>16</v>
      </c>
      <c r="D19" t="str">
        <f>IF(Invulblad!C10= 1, 0.5, IF(Invulblad!C10=2, 1.5, IF(Invulblad!C10=3, 2.5, IF(Invulblad!C10=4, 3.5, IF(Invulblad!C10 = 5, 4.5, IF(Invulblad!C10 = 6, 5.5, IF(Invulblad!C10 = 7, 6.5, IF(Invulblad!C10=8, 7.5, IF(Invulblad!C10=9, 8.5, "")))))))))</f>
        <v/>
      </c>
      <c r="F19" t="str">
        <f>IF(Invulblad!D10= 1, 0.5, IF(Invulblad!D10=2, 1.5, IF(Invulblad!D10=3, 2.5, IF(Invulblad!D10=4, 3.5, IF(Invulblad!D10 = 5, 4.5, IF(Invulblad!D10 = 6, 5.5, IF(Invulblad!D10 = 7, 6.5, IF(Invulblad!D10=8, 7.5, IF(Invulblad!D10=9, 8.5, "")))))))))</f>
        <v/>
      </c>
      <c r="H19" t="str">
        <f>IF(Invulblad!E10= 1, 0.5, IF(Invulblad!E10=2, 1.5, IF(Invulblad!E10=3, 2.5, IF(Invulblad!E10=4, 3.5, IF(Invulblad!E10 = 5, 4.5, IF(Invulblad!E10 = 6, 5.5, IF(Invulblad!E10 = 7, 6.5, IF(Invulblad!E10=8, 7.5, IF(Invulblad!E10=9, 8.5, "")))))))))</f>
        <v/>
      </c>
      <c r="J19" t="str">
        <f>IF(Invulblad!F10= 1, 0.5, IF(Invulblad!F10=2, 1.5, IF(Invulblad!F10=3, 2.5, IF(Invulblad!F10=4, 3.5, IF(Invulblad!F10 = 5, 4.5, IF(Invulblad!F10 = 6, 5.5, IF(Invulblad!F10 = 7, 6.5, IF(Invulblad!F10=8, 7.5, IF(Invulblad!F10=9, 8.5, "")))))))))</f>
        <v/>
      </c>
      <c r="L19" t="str">
        <f>IF(Invulblad!G10= 1, 0.5, IF(Invulblad!G10=2, 1.5, IF(Invulblad!G10=3, 2.5, IF(Invulblad!G10=4, 3.5, IF(Invulblad!G10 = 5, 4.5, IF(Invulblad!G10 = 6, 5.5, IF(Invulblad!G10 = 7, 6.5, IF(Invulblad!G10=8, 7.5, IF(Invulblad!G10=9, 8.5, "")))))))))</f>
        <v/>
      </c>
      <c r="N19" t="str">
        <f>IF(Invulblad!H10= 1, 0.5, IF(Invulblad!H10=2, 1.5, IF(Invulblad!H10=3, 2.5, IF(Invulblad!H10=4, 3.5, IF(Invulblad!H10 = 5, 4.5, IF(Invulblad!H10 = 6, 5.5, IF(Invulblad!H10 = 7, 6.5, IF(Invulblad!H10=8, 7.5, IF(Invulblad!H10=9, 8.5, "")))))))))</f>
        <v/>
      </c>
      <c r="P19" t="str">
        <f>IF(Invulblad!I10= 1, 0.5, IF(Invulblad!I10=2, 1.5, IF(Invulblad!I10=3, 2.5, IF(Invulblad!I10=4, 3.5, IF(Invulblad!I10 = 5, 4.5, IF(Invulblad!I10 = 6, 5.5, IF(Invulblad!I10 = 7, 6.5, IF(Invulblad!I10=8, 7.5, IF(Invulblad!I10=9, 8.5, "")))))))))</f>
        <v/>
      </c>
      <c r="R19" t="str">
        <f>IF(Invulblad!J10= 1, 0.5, IF(Invulblad!J10=2, 1.5, IF(Invulblad!J10=3, 2.5, IF(Invulblad!J10=4, 3.5, IF(Invulblad!J10 = 5, 4.5, IF(Invulblad!J10 = 6, 5.5, IF(Invulblad!J10 = 7, 6.5, IF(Invulblad!J10=8, 7.5, IF(Invulblad!J10=9, 8.5, "")))))))))</f>
        <v/>
      </c>
      <c r="T19" t="str">
        <f>IF(Invulblad!K10= 1, 0.5, IF(Invulblad!K10=2, 1.5, IF(Invulblad!K10=3, 2.5, IF(Invulblad!K10=4, 3.5, IF(Invulblad!K10 = 5, 4.5, IF(Invulblad!K10 = 6, 5.5, IF(Invulblad!K10 = 7, 6.5, IF(Invulblad!K10=8, 7.5, IF(Invulblad!K10=9, 8.5, "")))))))))</f>
        <v/>
      </c>
      <c r="V19" t="s">
        <v>16</v>
      </c>
      <c r="W19" t="e">
        <f>IF(Invulblad!#REF!="M1", 0.5, IF(Invulblad!#REF!="E1", 1.5, IF(Invulblad!#REF!="M2", 2.5, IF(Invulblad!#REF!="E2", 3.5, IF(Invulblad!#REF!="M3", 4.5, IF(Invulblad!#REF!="E3", 5.5, IF(Invulblad!#REF!="M4", 6.5, IF(Invulblad!#REF!="E4", 7.5, IF(Invulblad!#REF!="E2M3", 4, IF(Invulblad!#REF!="E3M4", 6, ""))))))))))</f>
        <v>#REF!</v>
      </c>
      <c r="Y19" t="e">
        <f>IF(Invulblad!#REF!="M1", 0.5, IF(Invulblad!#REF!="E1", 1.5, IF(Invulblad!#REF!="M2", 2.5, IF(Invulblad!#REF!="E2", 3.5, IF(Invulblad!#REF!="M3", 4.5, IF(Invulblad!#REF!="E3", 5.5, IF(Invulblad!#REF!="M4", 6.5, IF(Invulblad!#REF!="E4", 7.5, IF(Invulblad!#REF!="E2M3", 4, IF(Invulblad!#REF!="E3M4", 6, ""))))))))))</f>
        <v>#REF!</v>
      </c>
      <c r="AA19" t="e">
        <f>IF(Invulblad!#REF!="M1", 0.5, IF(Invulblad!#REF!="E1", 1.5, IF(Invulblad!#REF!="M2", 2.5, IF(Invulblad!#REF!="E2", 3.5, IF(Invulblad!#REF!="M3", 4.5, IF(Invulblad!#REF!="E3", 5.5, IF(Invulblad!#REF!="M4", 6.5, IF(Invulblad!#REF!="E4", 7.5, IF(Invulblad!#REF!="E2M3", 4, IF(Invulblad!#REF!="E3M4", 6, ""))))))))))</f>
        <v>#REF!</v>
      </c>
      <c r="AC19" s="4" t="e">
        <f>IF(Invulblad!#REF!="M1", 0.5, IF(Invulblad!#REF!="E1", 1.5, IF(Invulblad!#REF!="M2", 2.5, IF(Invulblad!#REF!="E2", 3.5, IF(Invulblad!#REF!="M3", 4.5, IF(Invulblad!#REF!="E3", 5.5, IF(Invulblad!#REF!="M4", 6.5, IF(Invulblad!#REF!="E4", 7.5, IF(Invulblad!#REF!="E2M3", 4, IF(Invulblad!#REF!="E3M4", 6, ""))))))))))</f>
        <v>#REF!</v>
      </c>
      <c r="AD19" s="4"/>
      <c r="AE19" s="4" t="e">
        <f>IF(Invulblad!#REF!="M1", 0.5, IF(Invulblad!#REF!="E1", 1.5, IF(Invulblad!#REF!="M2", 2.5, IF(Invulblad!#REF!="E2", 3.5, IF(Invulblad!#REF!="M3", 4.5, IF(Invulblad!#REF!="E3", 5.5, IF(Invulblad!#REF!="M4", 6.5, IF(Invulblad!#REF!="E4", 7.5, IF(Invulblad!#REF!="E2M3", 4, IF(Invulblad!#REF!="E3M4", 6, ""))))))))))</f>
        <v>#REF!</v>
      </c>
      <c r="AF19" s="4"/>
      <c r="AG19" s="4" t="e">
        <f>IF(Invulblad!#REF!="M1", 0.5, IF(Invulblad!#REF!="E1", 1.5, IF(Invulblad!#REF!="M2", 2.5, IF(Invulblad!#REF!="E2", 3.5, IF(Invulblad!#REF!="M3", 4.5, IF(Invulblad!#REF!="E3", 5.5, IF(Invulblad!#REF!="M4", 6.5, IF(Invulblad!#REF!="E4", 7.5, IF(Invulblad!#REF!="E2M3", 4, IF(Invulblad!#REF!="E3M4", 6, ""))))))))))</f>
        <v>#REF!</v>
      </c>
      <c r="AH19" s="4"/>
      <c r="AI19" s="4" t="e">
        <f>IF(Invulblad!#REF!="M1", 0.5, IF(Invulblad!#REF!="E1", 1.5, IF(Invulblad!#REF!="M2", 2.5, IF(Invulblad!#REF!="E2", 3.5, IF(Invulblad!#REF!="M3", 4.5, IF(Invulblad!#REF!="E3", 5.5, IF(Invulblad!#REF!="M4", 6.5, IF(Invulblad!#REF!="E4", 7.5, IF(Invulblad!#REF!="E2M3", 4, IF(Invulblad!#REF!="E3M4", 6, ""))))))))))</f>
        <v>#REF!</v>
      </c>
      <c r="AJ19" s="4"/>
      <c r="AK19" s="4" t="e">
        <f>IF(Invulblad!#REF!="M1", 0.5, IF(Invulblad!#REF!="E1", 1.5, IF(Invulblad!#REF!="M2", 2.5, IF(Invulblad!#REF!="E2", 3.5, IF(Invulblad!#REF!="M3", 5.5, IF(Invulblad!#REF!="E3", 5.5, IF(Invulblad!#REF!="M4", 6.5, IF(Invulblad!#REF!="E4", 7.5, IF(Invulblad!#REF!="E2M3", 4.5, IF(Invulblad!#REF!="E3M4", 6, ""))))))))))</f>
        <v>#REF!</v>
      </c>
      <c r="AL19" s="4"/>
      <c r="AM19" t="e">
        <f>IF(Invulblad!#REF!="M1", 0.5, IF(Invulblad!#REF!="E1", 1.5, IF(Invulblad!#REF!="M2", 2.5, IF(Invulblad!#REF!="E2", 3.5, IF(Invulblad!#REF!="M3", 5.5, IF(Invulblad!#REF!="E3", 5.5, IF(Invulblad!#REF!="M4", 6.5, IF(Invulblad!#REF!="E4", 7.5, IF(Invulblad!#REF!="E2M3", 4.5, IF(Invulblad!#REF!="E3M4", 6, ""))))))))))</f>
        <v>#REF!</v>
      </c>
    </row>
    <row r="20" spans="1:39">
      <c r="C20" t="s">
        <v>17</v>
      </c>
      <c r="D20" t="str">
        <f>IF(Invulblad!C11= 1, 0.5, IF(Invulblad!C11=2, 1.5, IF(Invulblad!C11=3, 2.5, IF(Invulblad!C11=4, 3.5, IF(Invulblad!C11 = 5, 4.5, IF(Invulblad!C11 = 6, 5.5, IF(Invulblad!C11 = 7, 6.5, IF(Invulblad!C11=8, 7.5, IF(Invulblad!C11=9, 8.5, "")))))))))</f>
        <v/>
      </c>
      <c r="F20" t="str">
        <f>IF(Invulblad!D11= 1, 0.5, IF(Invulblad!D11=2, 1.5, IF(Invulblad!D11=3, 2.5, IF(Invulblad!D11=4, 3.5, IF(Invulblad!D11 = 5, 4.5, IF(Invulblad!D11 = 6, 5.5, IF(Invulblad!D11 = 7, 6.5, IF(Invulblad!D11=8, 7.5, IF(Invulblad!D11=9, 8.5, "")))))))))</f>
        <v/>
      </c>
      <c r="H20" t="str">
        <f>IF(Invulblad!E11= 1, 0.5, IF(Invulblad!E11=2, 1.5, IF(Invulblad!E11=3, 2.5, IF(Invulblad!E11=4, 3.5, IF(Invulblad!E11 = 5, 4.5, IF(Invulblad!E11 = 6, 5.5, IF(Invulblad!E11 = 7, 6.5, IF(Invulblad!E11=8, 7.5, IF(Invulblad!E11=9, 8.5, "")))))))))</f>
        <v/>
      </c>
      <c r="J20" t="str">
        <f>IF(Invulblad!F11= 1, 0.5, IF(Invulblad!F11=2, 1.5, IF(Invulblad!F11=3, 2.5, IF(Invulblad!F11=4, 3.5, IF(Invulblad!F11 = 5, 4.5, IF(Invulblad!F11 = 6, 5.5, IF(Invulblad!F11 = 7, 6.5, IF(Invulblad!F11=8, 7.5, IF(Invulblad!F11=9, 8.5, "")))))))))</f>
        <v/>
      </c>
      <c r="L20" t="str">
        <f>IF(Invulblad!G11= 1, 0.5, IF(Invulblad!G11=2, 1.5, IF(Invulblad!G11=3, 2.5, IF(Invulblad!G11=4, 3.5, IF(Invulblad!G11 = 5, 4.5, IF(Invulblad!G11 = 6, 5.5, IF(Invulblad!G11 = 7, 6.5, IF(Invulblad!G11=8, 7.5, IF(Invulblad!G11=9, 8.5, "")))))))))</f>
        <v/>
      </c>
      <c r="N20" t="str">
        <f>IF(Invulblad!H11= 1, 0.5, IF(Invulblad!H11=2, 1.5, IF(Invulblad!H11=3, 2.5, IF(Invulblad!H11=4, 3.5, IF(Invulblad!H11 = 5, 4.5, IF(Invulblad!H11 = 6, 5.5, IF(Invulblad!H11 = 7, 6.5, IF(Invulblad!H11=8, 7.5, IF(Invulblad!H11=9, 8.5, "")))))))))</f>
        <v/>
      </c>
      <c r="P20" t="str">
        <f>IF(Invulblad!I11= 1, 0.5, IF(Invulblad!I11=2, 1.5, IF(Invulblad!I11=3, 2.5, IF(Invulblad!I11=4, 3.5, IF(Invulblad!I11 = 5, 4.5, IF(Invulblad!I11 = 6, 5.5, IF(Invulblad!I11 = 7, 6.5, IF(Invulblad!I11=8, 7.5, IF(Invulblad!I11=9, 8.5, "")))))))))</f>
        <v/>
      </c>
      <c r="R20" t="str">
        <f>IF(Invulblad!J11= 1, 0.5, IF(Invulblad!J11=2, 1.5, IF(Invulblad!J11=3, 2.5, IF(Invulblad!J11=4, 3.5, IF(Invulblad!J11 = 5, 4.5, IF(Invulblad!J11 = 6, 5.5, IF(Invulblad!J11 = 7, 6.5, IF(Invulblad!J11=8, 7.5, IF(Invulblad!J11=9, 8.5, "")))))))))</f>
        <v/>
      </c>
      <c r="T20" t="str">
        <f>IF(Invulblad!K11= 1, 0.5, IF(Invulblad!K11=2, 1.5, IF(Invulblad!K11=3, 2.5, IF(Invulblad!K11=4, 3.5, IF(Invulblad!K11 = 5, 4.5, IF(Invulblad!K11 = 6, 5.5, IF(Invulblad!K11 = 7, 6.5, IF(Invulblad!K11=8, 7.5, IF(Invulblad!K11=9, 8.5, "")))))))))</f>
        <v/>
      </c>
      <c r="V20" t="s">
        <v>17</v>
      </c>
      <c r="AC20" s="4"/>
      <c r="AD20" s="4"/>
      <c r="AE20" s="4"/>
      <c r="AF20" s="4"/>
      <c r="AG20" s="4"/>
      <c r="AH20" s="4"/>
      <c r="AI20" s="4"/>
      <c r="AJ20" s="4"/>
      <c r="AK20" s="4"/>
      <c r="AL20" s="4"/>
      <c r="AM20" s="4"/>
    </row>
    <row r="21" spans="1:39">
      <c r="C21" t="s">
        <v>18</v>
      </c>
      <c r="D21" t="str">
        <f>IF(Invulblad!C12= 1, 0.5, IF(Invulblad!C12=2, 1.5, IF(Invulblad!C12=3, 2.5, IF(Invulblad!C12=4, 3.5, IF(Invulblad!C12 = 5, 4.5, IF(Invulblad!C12 = 6, 5.5, IF(Invulblad!C12 = 7, 6.5, IF(Invulblad!C12=8, 7.5, IF(Invulblad!C12=9, 8.5, "")))))))))</f>
        <v/>
      </c>
      <c r="F21" t="str">
        <f>IF(Invulblad!D12= 1, 0.5, IF(Invulblad!D12=2, 1.5, IF(Invulblad!D12=3, 2.5, IF(Invulblad!D12=4, 3.5, IF(Invulblad!D12 = 5, 4.5, IF(Invulblad!D12 = 6, 5.5, IF(Invulblad!D12 = 7, 6.5, IF(Invulblad!D12=8, 7.5, IF(Invulblad!D12=9, 8.5, "")))))))))</f>
        <v/>
      </c>
      <c r="H21" t="str">
        <f>IF(Invulblad!E12= 1, 0.5, IF(Invulblad!E12=2, 1.5, IF(Invulblad!E12=3, 2.5, IF(Invulblad!E12=4, 3.5, IF(Invulblad!E12 = 5, 4.5, IF(Invulblad!E12 = 6, 5.5, IF(Invulblad!E12 = 7, 6.5, IF(Invulblad!E12=8, 7.5, IF(Invulblad!E12=9, 8.5, "")))))))))</f>
        <v/>
      </c>
      <c r="J21" t="str">
        <f>IF(Invulblad!F12= 1, 0.5, IF(Invulblad!F12=2, 1.5, IF(Invulblad!F12=3, 2.5, IF(Invulblad!F12=4, 3.5, IF(Invulblad!F12 = 5, 4.5, IF(Invulblad!F12 = 6, 5.5, IF(Invulblad!F12 = 7, 6.5, IF(Invulblad!F12=8, 7.5, IF(Invulblad!F12=9, 8.5, "")))))))))</f>
        <v/>
      </c>
      <c r="L21" t="str">
        <f>IF(Invulblad!G12= 1, 0.5, IF(Invulblad!G12=2, 1.5, IF(Invulblad!G12=3, 2.5, IF(Invulblad!G12=4, 3.5, IF(Invulblad!G12 = 5, 4.5, IF(Invulblad!G12 = 6, 5.5, IF(Invulblad!G12 = 7, 6.5, IF(Invulblad!G12=8, 7.5, IF(Invulblad!G12=9, 8.5, "")))))))))</f>
        <v/>
      </c>
      <c r="N21" t="str">
        <f>IF(Invulblad!H12= 1, 0.5, IF(Invulblad!H12=2, 1.5, IF(Invulblad!H12=3, 2.5, IF(Invulblad!H12=4, 3.5, IF(Invulblad!H12 = 5, 4.5, IF(Invulblad!H12 = 6, 5.5, IF(Invulblad!H12 = 7, 6.5, IF(Invulblad!H12=8, 7.5, IF(Invulblad!H12=9, 8.5, "")))))))))</f>
        <v/>
      </c>
      <c r="P21" t="str">
        <f>IF(Invulblad!I12= 1, 0.5, IF(Invulblad!I12=2, 1.5, IF(Invulblad!I12=3, 2.5, IF(Invulblad!I12=4, 3.5, IF(Invulblad!I12 = 5, 4.5, IF(Invulblad!I12 = 6, 5.5, IF(Invulblad!I12 = 7, 6.5, IF(Invulblad!I12=8, 7.5, IF(Invulblad!I12=9, 8.5, "")))))))))</f>
        <v/>
      </c>
      <c r="R21" t="str">
        <f>IF(Invulblad!J12= 1, 0.5, IF(Invulblad!J12=2, 1.5, IF(Invulblad!J12=3, 2.5, IF(Invulblad!J12=4, 3.5, IF(Invulblad!J12 = 5, 4.5, IF(Invulblad!J12 = 6, 5.5, IF(Invulblad!J12 = 7, 6.5, IF(Invulblad!J12=8, 7.5, IF(Invulblad!J12=9, 8.5, "")))))))))</f>
        <v/>
      </c>
      <c r="T21" t="str">
        <f>IF(Invulblad!K12= 1, 0.5, IF(Invulblad!K12=2, 1.5, IF(Invulblad!K12=3, 2.5, IF(Invulblad!K12=4, 3.5, IF(Invulblad!K12 = 5, 4.5, IF(Invulblad!K12 = 6, 5.5, IF(Invulblad!K12 = 7, 6.5, IF(Invulblad!K12=8, 7.5, IF(Invulblad!K12=9, 8.5, "")))))))))</f>
        <v/>
      </c>
      <c r="V21" t="s">
        <v>34</v>
      </c>
      <c r="AC21" s="4"/>
      <c r="AD21" s="4"/>
      <c r="AE21" s="4"/>
      <c r="AF21" s="4"/>
      <c r="AG21" s="4"/>
      <c r="AH21" s="4"/>
      <c r="AI21" s="4"/>
      <c r="AJ21" s="4"/>
      <c r="AK21" s="4"/>
      <c r="AL21" s="4"/>
      <c r="AM21" s="4"/>
    </row>
    <row r="22" spans="1:39">
      <c r="C22" t="s">
        <v>19</v>
      </c>
      <c r="D22" t="str">
        <f>IF(Invulblad!C13= 1, 0.5, IF(Invulblad!C13=2, 1.5, IF(Invulblad!C13=3, 2.5, IF(Invulblad!C13=4, 3.5, IF(Invulblad!C13 = 5, 4.5, IF(Invulblad!C13 = 6, 5.5, IF(Invulblad!C13 = 7, 6.5, IF(Invulblad!C13=8, 7.5, IF(Invulblad!C13=9, 8.5, "")))))))))</f>
        <v/>
      </c>
      <c r="F22" t="str">
        <f>IF(Invulblad!D13= 1, 0.5, IF(Invulblad!D13=2, 1.5, IF(Invulblad!D13=3, 2.5, IF(Invulblad!D13=4, 3.5, IF(Invulblad!D13 = 5, 4.5, IF(Invulblad!D13 = 6, 5.5, IF(Invulblad!D13 = 7, 6.5, IF(Invulblad!D13=8, 7.5, IF(Invulblad!D13=9, 8.5, "")))))))))</f>
        <v/>
      </c>
      <c r="H22" t="str">
        <f>IF(Invulblad!E13= 1, 0.5, IF(Invulblad!E13=2, 1.5, IF(Invulblad!E13=3, 2.5, IF(Invulblad!E13=4, 3.5, IF(Invulblad!E13 = 5, 4.5, IF(Invulblad!E13 = 6, 5.5, IF(Invulblad!E13 = 7, 6.5, IF(Invulblad!E13=8, 7.5, IF(Invulblad!E13=9, 8.5, "")))))))))</f>
        <v/>
      </c>
      <c r="J22" t="str">
        <f>IF(Invulblad!F13= 1, 0.5, IF(Invulblad!F13=2, 1.5, IF(Invulblad!F13=3, 2.5, IF(Invulblad!F13=4, 3.5, IF(Invulblad!F13 = 5, 4.5, IF(Invulblad!F13 = 6, 5.5, IF(Invulblad!F13 = 7, 6.5, IF(Invulblad!F13=8, 7.5, IF(Invulblad!F13=9, 8.5, "")))))))))</f>
        <v/>
      </c>
      <c r="L22" t="str">
        <f>IF(Invulblad!G13= 1, 0.5, IF(Invulblad!G13=2, 1.5, IF(Invulblad!G13=3, 2.5, IF(Invulblad!G13=4, 3.5, IF(Invulblad!G13 = 5, 4.5, IF(Invulblad!G13 = 6, 5.5, IF(Invulblad!G13 = 7, 6.5, IF(Invulblad!G13=8, 7.5, IF(Invulblad!G13=9, 8.5, "")))))))))</f>
        <v/>
      </c>
      <c r="N22" t="str">
        <f>IF(Invulblad!H13= 1, 0.5, IF(Invulblad!H13=2, 1.5, IF(Invulblad!H13=3, 2.5, IF(Invulblad!H13=4, 3.5, IF(Invulblad!H13 = 5, 4.5, IF(Invulblad!H13 = 6, 5.5, IF(Invulblad!H13 = 7, 6.5, IF(Invulblad!H13=8, 7.5, IF(Invulblad!H13=9, 8.5, "")))))))))</f>
        <v/>
      </c>
      <c r="P22" t="str">
        <f>IF(Invulblad!I13= 1, 0.5, IF(Invulblad!I13=2, 1.5, IF(Invulblad!I13=3, 2.5, IF(Invulblad!I13=4, 3.5, IF(Invulblad!I13 = 5, 4.5, IF(Invulblad!I13 = 6, 5.5, IF(Invulblad!I13 = 7, 6.5, IF(Invulblad!I13=8, 7.5, IF(Invulblad!I13=9, 8.5, "")))))))))</f>
        <v/>
      </c>
      <c r="R22" t="str">
        <f>IF(Invulblad!J13= 1, 0.5, IF(Invulblad!J13=2, 1.5, IF(Invulblad!J13=3, 2.5, IF(Invulblad!J13=4, 3.5, IF(Invulblad!J13 = 5, 4.5, IF(Invulblad!J13 = 6, 5.5, IF(Invulblad!J13 = 7, 6.5, IF(Invulblad!J13=8, 7.5, IF(Invulblad!J13=9, 8.5, "")))))))))</f>
        <v/>
      </c>
      <c r="T22" t="str">
        <f>IF(Invulblad!K13= 1, 0.5, IF(Invulblad!K13=2, 1.5, IF(Invulblad!K13=3, 2.5, IF(Invulblad!K13=4, 3.5, IF(Invulblad!K13 = 5, 4.5, IF(Invulblad!K13 = 6, 5.5, IF(Invulblad!K13 = 7, 6.5, IF(Invulblad!K13=8, 7.5, IF(Invulblad!K13=9, 8.5, "")))))))))</f>
        <v/>
      </c>
      <c r="V22" t="s">
        <v>19</v>
      </c>
      <c r="AC22" s="4"/>
      <c r="AD22" s="4"/>
      <c r="AE22" s="4"/>
      <c r="AF22" s="4"/>
      <c r="AG22" s="4"/>
      <c r="AH22" s="4"/>
      <c r="AI22" s="4"/>
      <c r="AJ22" s="4"/>
      <c r="AK22" s="4"/>
      <c r="AL22" s="4"/>
      <c r="AM22" s="4"/>
    </row>
    <row r="23" spans="1:39">
      <c r="C23" t="s">
        <v>20</v>
      </c>
      <c r="D23" t="str">
        <f>IF(Invulblad!C14= 1, 0.5, IF(Invulblad!C14=2, 1.5, IF(Invulblad!C14=3, 2.5, IF(Invulblad!C14=4, 3.5, IF(Invulblad!C14 = 5, 4.5, IF(Invulblad!C14 = 6, 5.5, IF(Invulblad!C14 = 7, 6.5, IF(Invulblad!C14=8, 7.5, IF(Invulblad!C14=9, 8.5, "")))))))))</f>
        <v/>
      </c>
      <c r="F23" t="str">
        <f>IF(Invulblad!D14= 1, 0.5, IF(Invulblad!D14=2, 1.5, IF(Invulblad!D14=3, 2.5, IF(Invulblad!D14=4, 3.5, IF(Invulblad!D14 = 5, 4.5, IF(Invulblad!D14 = 6, 5.5, IF(Invulblad!D14 = 7, 6.5, IF(Invulblad!D14=8, 7.5, IF(Invulblad!D14=9, 8.5, "")))))))))</f>
        <v/>
      </c>
      <c r="H23" t="str">
        <f>IF(Invulblad!E14= 1, 0.5, IF(Invulblad!E14=2, 1.5, IF(Invulblad!E14=3, 2.5, IF(Invulblad!E14=4, 3.5, IF(Invulblad!E14 = 5, 4.5, IF(Invulblad!E14 = 6, 5.5, IF(Invulblad!E14 = 7, 6.5, IF(Invulblad!E14=8, 7.5, IF(Invulblad!E14=9, 8.5, "")))))))))</f>
        <v/>
      </c>
      <c r="J23" t="str">
        <f>IF(Invulblad!F14= 1, 0.5, IF(Invulblad!F14=2, 1.5, IF(Invulblad!F14=3, 2.5, IF(Invulblad!F14=4, 3.5, IF(Invulblad!F14 = 5, 4.5, IF(Invulblad!F14 = 6, 5.5, IF(Invulblad!F14 = 7, 6.5, IF(Invulblad!F14=8, 7.5, IF(Invulblad!F14=9, 8.5, "")))))))))</f>
        <v/>
      </c>
      <c r="L23" t="str">
        <f>IF(Invulblad!G14= 1, 0.5, IF(Invulblad!G14=2, 1.5, IF(Invulblad!G14=3, 2.5, IF(Invulblad!G14=4, 3.5, IF(Invulblad!G14 = 5, 4.5, IF(Invulblad!G14 = 6, 5.5, IF(Invulblad!G14 = 7, 6.5, IF(Invulblad!G14=8, 7.5, IF(Invulblad!G14=9, 8.5, "")))))))))</f>
        <v/>
      </c>
      <c r="N23" t="str">
        <f>IF(Invulblad!H14= 1, 0.5, IF(Invulblad!H14=2, 1.5, IF(Invulblad!H14=3, 2.5, IF(Invulblad!H14=4, 3.5, IF(Invulblad!H14 = 5, 4.5, IF(Invulblad!H14 = 6, 5.5, IF(Invulblad!H14 = 7, 6.5, IF(Invulblad!H14=8, 7.5, IF(Invulblad!H14=9, 8.5, "")))))))))</f>
        <v/>
      </c>
      <c r="P23" t="str">
        <f>IF(Invulblad!I14= 1, 0.5, IF(Invulblad!I14=2, 1.5, IF(Invulblad!I14=3, 2.5, IF(Invulblad!I14=4, 3.5, IF(Invulblad!I14 = 5, 4.5, IF(Invulblad!I14 = 6, 5.5, IF(Invulblad!I14 = 7, 6.5, IF(Invulblad!I14=8, 7.5, IF(Invulblad!I14=9, 8.5, "")))))))))</f>
        <v/>
      </c>
      <c r="R23" t="str">
        <f>IF(Invulblad!J14= 1, 0.5, IF(Invulblad!J14=2, 1.5, IF(Invulblad!J14=3, 2.5, IF(Invulblad!J14=4, 3.5, IF(Invulblad!J14 = 5, 4.5, IF(Invulblad!J14 = 6, 5.5, IF(Invulblad!J14 = 7, 6.5, IF(Invulblad!J14=8, 7.5, IF(Invulblad!J14=9, 8.5, "")))))))))</f>
        <v/>
      </c>
      <c r="T23" t="str">
        <f>IF(Invulblad!K14= 1, 0.5, IF(Invulblad!K14=2, 1.5, IF(Invulblad!K14=3, 2.5, IF(Invulblad!K14=4, 3.5, IF(Invulblad!K14 = 5, 4.5, IF(Invulblad!K14 = 6, 5.5, IF(Invulblad!K14 = 7, 6.5, IF(Invulblad!K14=8, 7.5, IF(Invulblad!K14=9, 8.5, "")))))))))</f>
        <v/>
      </c>
      <c r="V23" t="s">
        <v>20</v>
      </c>
      <c r="AC23" s="4"/>
      <c r="AD23" s="4"/>
      <c r="AE23" s="4"/>
      <c r="AF23" s="4"/>
      <c r="AG23" s="4"/>
      <c r="AH23" s="4"/>
      <c r="AI23" s="4"/>
      <c r="AJ23" s="4"/>
      <c r="AK23" s="4"/>
      <c r="AL23" s="4"/>
      <c r="AM23" s="4"/>
    </row>
    <row r="24" spans="1:39">
      <c r="C24" t="s">
        <v>21</v>
      </c>
      <c r="D24" t="str">
        <f>IF(Invulblad!C15= 1, 0.5, IF(Invulblad!C15=2, 1.5, IF(Invulblad!C15=3, 2.5, IF(Invulblad!C15=4, 3.5, IF(Invulblad!C15 = 5, 4.5, IF(Invulblad!C15 = 6, 5.5, IF(Invulblad!C15 = 7, 6.5, IF(Invulblad!C15=8, 7.5, IF(Invulblad!C15=9, 8.5, "")))))))))</f>
        <v/>
      </c>
      <c r="F24" t="str">
        <f>IF(Invulblad!D15= 1, 0.5, IF(Invulblad!D15=2, 1.5, IF(Invulblad!D15=3, 2.5, IF(Invulblad!D15=4, 3.5, IF(Invulblad!D15 = 5, 4.5, IF(Invulblad!D15 = 6, 5.5, IF(Invulblad!D15 = 7, 6.5, IF(Invulblad!D15=8, 7.5, IF(Invulblad!D15=9, 8.5, "")))))))))</f>
        <v/>
      </c>
      <c r="H24" t="str">
        <f>IF(Invulblad!E15= 1, 0.5, IF(Invulblad!E15=2, 1.5, IF(Invulblad!E15=3, 2.5, IF(Invulblad!E15=4, 3.5, IF(Invulblad!E15 = 5, 4.5, IF(Invulblad!E15 = 6, 5.5, IF(Invulblad!E15 = 7, 6.5, IF(Invulblad!E15=8, 7.5, IF(Invulblad!E15=9, 8.5, "")))))))))</f>
        <v/>
      </c>
      <c r="J24" t="str">
        <f>IF(Invulblad!F15= 1, 0.5, IF(Invulblad!F15=2, 1.5, IF(Invulblad!F15=3, 2.5, IF(Invulblad!F15=4, 3.5, IF(Invulblad!F15 = 5, 4.5, IF(Invulblad!F15 = 6, 5.5, IF(Invulblad!F15 = 7, 6.5, IF(Invulblad!F15=8, 7.5, IF(Invulblad!F15=9, 8.5, "")))))))))</f>
        <v/>
      </c>
      <c r="L24" t="str">
        <f>IF(Invulblad!G15= 1, 0.5, IF(Invulblad!G15=2, 1.5, IF(Invulblad!G15=3, 2.5, IF(Invulblad!G15=4, 3.5, IF(Invulblad!G15 = 5, 4.5, IF(Invulblad!G15 = 6, 5.5, IF(Invulblad!G15 = 7, 6.5, IF(Invulblad!G15=8, 7.5, IF(Invulblad!G15=9, 8.5, "")))))))))</f>
        <v/>
      </c>
      <c r="N24" t="str">
        <f>IF(Invulblad!H15= 1, 0.5, IF(Invulblad!H15=2, 1.5, IF(Invulblad!H15=3, 2.5, IF(Invulblad!H15=4, 3.5, IF(Invulblad!H15 = 5, 4.5, IF(Invulblad!H15 = 6, 5.5, IF(Invulblad!H15 = 7, 6.5, IF(Invulblad!H15=8, 7.5, IF(Invulblad!H15=9, 8.5, "")))))))))</f>
        <v/>
      </c>
      <c r="P24" t="str">
        <f>IF(Invulblad!I15= 1, 0.5, IF(Invulblad!I15=2, 1.5, IF(Invulblad!I15=3, 2.5, IF(Invulblad!I15=4, 3.5, IF(Invulblad!I15 = 5, 4.5, IF(Invulblad!I15 = 6, 5.5, IF(Invulblad!I15 = 7, 6.5, IF(Invulblad!I15=8, 7.5, IF(Invulblad!I15=9, 8.5, "")))))))))</f>
        <v/>
      </c>
      <c r="R24" t="str">
        <f>IF(Invulblad!J15= 1, 0.5, IF(Invulblad!J15=2, 1.5, IF(Invulblad!J15=3, 2.5, IF(Invulblad!J15=4, 3.5, IF(Invulblad!J15 = 5, 4.5, IF(Invulblad!J15 = 6, 5.5, IF(Invulblad!J15 = 7, 6.5, IF(Invulblad!J15=8, 7.5, IF(Invulblad!J15=9, 8.5, "")))))))))</f>
        <v/>
      </c>
      <c r="T24" t="str">
        <f>IF(Invulblad!K15= 1, 0.5, IF(Invulblad!K15=2, 1.5, IF(Invulblad!K15=3, 2.5, IF(Invulblad!K15=4, 3.5, IF(Invulblad!K15 = 5, 4.5, IF(Invulblad!K15 = 6, 5.5, IF(Invulblad!K15 = 7, 6.5, IF(Invulblad!K15=8, 7.5, IF(Invulblad!K15=9, 8.5, "")))))))))</f>
        <v/>
      </c>
      <c r="V24" t="s">
        <v>21</v>
      </c>
      <c r="AC24" s="4"/>
      <c r="AD24" s="4"/>
      <c r="AE24" s="4"/>
      <c r="AF24" s="4"/>
      <c r="AG24" s="4"/>
      <c r="AH24" s="4"/>
      <c r="AI24" s="4"/>
      <c r="AJ24" s="4"/>
      <c r="AK24" s="4"/>
      <c r="AL24" s="4"/>
      <c r="AM24" s="4"/>
    </row>
    <row r="25" spans="1:39">
      <c r="C25" t="s">
        <v>22</v>
      </c>
      <c r="D25" t="str">
        <f>IF(Invulblad!C16= 1, 0.5, IF(Invulblad!C16=2, 1.5, IF(Invulblad!C16=3, 2.5, IF(Invulblad!C16=4, 3.5, IF(Invulblad!C16 = 5, 4.5, IF(Invulblad!C16 = 6, 5.5, IF(Invulblad!C16 = 7, 6.5, IF(Invulblad!C16=8, 7.5, IF(Invulblad!C16=9, 8.5, "")))))))))</f>
        <v/>
      </c>
      <c r="F25" t="str">
        <f>IF(Invulblad!D16= 1, 0.5, IF(Invulblad!D16=2, 1.5, IF(Invulblad!D16=3, 2.5, IF(Invulblad!D16=4, 3.5, IF(Invulblad!D16 = 5, 4.5, IF(Invulblad!D16 = 6, 5.5, IF(Invulblad!D16 = 7, 6.5, IF(Invulblad!D16=8, 7.5, IF(Invulblad!D16=9, 8.5, "")))))))))</f>
        <v/>
      </c>
      <c r="H25" t="str">
        <f>IF(Invulblad!E16= 1, 0.5, IF(Invulblad!E16=2, 1.5, IF(Invulblad!E16=3, 2.5, IF(Invulblad!E16=4, 3.5, IF(Invulblad!E16 = 5, 4.5, IF(Invulblad!E16 = 6, 5.5, IF(Invulblad!E16 = 7, 6.5, IF(Invulblad!E16=8, 7.5, IF(Invulblad!E16=9, 8.5, "")))))))))</f>
        <v/>
      </c>
      <c r="J25" t="str">
        <f>IF(Invulblad!F16= 1, 0.5, IF(Invulblad!F16=2, 1.5, IF(Invulblad!F16=3, 2.5, IF(Invulblad!F16=4, 3.5, IF(Invulblad!F16 = 5, 4.5, IF(Invulblad!F16 = 6, 5.5, IF(Invulblad!F16 = 7, 6.5, IF(Invulblad!F16=8, 7.5, IF(Invulblad!F16=9, 8.5, "")))))))))</f>
        <v/>
      </c>
      <c r="L25" t="str">
        <f>IF(Invulblad!G16= 1, 0.5, IF(Invulblad!G16=2, 1.5, IF(Invulblad!G16=3, 2.5, IF(Invulblad!G16=4, 3.5, IF(Invulblad!G16 = 5, 4.5, IF(Invulblad!G16 = 6, 5.5, IF(Invulblad!G16 = 7, 6.5, IF(Invulblad!G16=8, 7.5, IF(Invulblad!G16=9, 8.5, "")))))))))</f>
        <v/>
      </c>
      <c r="N25" t="str">
        <f>IF(Invulblad!H16= 1, 0.5, IF(Invulblad!H16=2, 1.5, IF(Invulblad!H16=3, 2.5, IF(Invulblad!H16=4, 3.5, IF(Invulblad!H16 = 5, 4.5, IF(Invulblad!H16 = 6, 5.5, IF(Invulblad!H16 = 7, 6.5, IF(Invulblad!H16=8, 7.5, IF(Invulblad!H16=9, 8.5, "")))))))))</f>
        <v/>
      </c>
      <c r="P25" t="str">
        <f>IF(Invulblad!I16= 1, 0.5, IF(Invulblad!I16=2, 1.5, IF(Invulblad!I16=3, 2.5, IF(Invulblad!I16=4, 3.5, IF(Invulblad!I16 = 5, 4.5, IF(Invulblad!I16 = 6, 5.5, IF(Invulblad!I16 = 7, 6.5, IF(Invulblad!I16=8, 7.5, IF(Invulblad!I16=9, 8.5, "")))))))))</f>
        <v/>
      </c>
      <c r="R25" t="str">
        <f>IF(Invulblad!J16= 1, 0.5, IF(Invulblad!J16=2, 1.5, IF(Invulblad!J16=3, 2.5, IF(Invulblad!J16=4, 3.5, IF(Invulblad!J16 = 5, 4.5, IF(Invulblad!J16 = 6, 5.5, IF(Invulblad!J16 = 7, 6.5, IF(Invulblad!J16=8, 7.5, IF(Invulblad!J16=9, 8.5, "")))))))))</f>
        <v/>
      </c>
      <c r="T25" t="str">
        <f>IF(Invulblad!K16= 1, 0.5, IF(Invulblad!K16=2, 1.5, IF(Invulblad!K16=3, 2.5, IF(Invulblad!K16=4, 3.5, IF(Invulblad!K16 = 5, 4.5, IF(Invulblad!K16 = 6, 5.5, IF(Invulblad!K16 = 7, 6.5, IF(Invulblad!K16=8, 7.5, IF(Invulblad!K16=9, 8.5, "")))))))))</f>
        <v/>
      </c>
      <c r="V25" t="s">
        <v>22</v>
      </c>
      <c r="AC25" s="4"/>
      <c r="AD25" s="4"/>
      <c r="AE25" s="4"/>
      <c r="AF25" s="4"/>
      <c r="AG25" s="4"/>
      <c r="AH25" s="4"/>
      <c r="AI25" s="4"/>
      <c r="AJ25" s="4"/>
      <c r="AK25" s="4"/>
      <c r="AL25" s="4"/>
      <c r="AM25" s="4"/>
    </row>
    <row r="26" spans="1:39">
      <c r="D26" t="str">
        <f>IF(Invulblad!C17= 1, 0.5, IF(Invulblad!C17=2, 1.5, IF(Invulblad!C17=3, 2.5, IF(Invulblad!C17=4, 3.5, IF(Invulblad!C17 = 5, 4.5, IF(Invulblad!C17 = 6, 5.5, IF(Invulblad!C17 = 7, 6.5, IF(Invulblad!C17=8, 7.5, IF(F12=9, 8.5, "")))))))))</f>
        <v/>
      </c>
      <c r="F26" t="str">
        <f>IF(Invulblad!D17= 1, 0.5, IF(Invulblad!D17=2, 1.5, IF(Invulblad!D17=3, 2.5, IF(Invulblad!D17=4, 3.5, IF(Invulblad!D17 = 5, 4.5, IF(Invulblad!D17 = 6, 5.5, IF(Invulblad!D17 = 7, 6.5, IF(Invulblad!D17=8, 7.5, IF(H12=9, 8.5, "")))))))))</f>
        <v/>
      </c>
      <c r="H26" t="str">
        <f>IF(Invulblad!E17= 1, 0.5, IF(Invulblad!E17=2, 1.5, IF(Invulblad!E17=3, 2.5, IF(Invulblad!E17=4, 3.5, IF(Invulblad!E17 = 5, 4.5, IF(Invulblad!E17 = 6, 5.5, IF(Invulblad!E17 = 7, 6.5, IF(Invulblad!E17=8, 7.5, IF(J12=9, 8.5, "")))))))))</f>
        <v/>
      </c>
      <c r="J26" t="str">
        <f>IF(Invulblad!F17= 1, 0.5, IF(Invulblad!F17=2, 1.5, IF(Invulblad!F17=3, 2.5, IF(Invulblad!F17=4, 3.5, IF(Invulblad!F17 = 5, 4.5, IF(Invulblad!F17 = 6, 5.5, IF(Invulblad!F17 = 7, 6.5, IF(Invulblad!F17=8, 7.5, IF(L12=9, 8.5, "")))))))))</f>
        <v/>
      </c>
      <c r="L26" t="str">
        <f>IF(Invulblad!G17= 1, 0.5, IF(Invulblad!G17=2, 1.5, IF(Invulblad!G17=3, 2.5, IF(Invulblad!G17=4, 3.5, IF(Invulblad!G17 = 5, 4.5, IF(Invulblad!G17 = 6, 5.5, IF(Invulblad!G17 = 7, 6.5, IF(Invulblad!G17=8, 7.5, IF(N12=9, 8.5, "")))))))))</f>
        <v/>
      </c>
      <c r="N26" t="str">
        <f>IF(Invulblad!H17= 1, 0.5, IF(Invulblad!H17=2, 1.5, IF(Invulblad!H17=3, 2.5, IF(Invulblad!H17=4, 3.5, IF(Invulblad!H17 = 5, 4.5, IF(Invulblad!H17 = 6, 5.5, IF(Invulblad!H17 = 7, 6.5, IF(Invulblad!H17=8, 7.5, IF(P12=9, 8.5, "")))))))))</f>
        <v/>
      </c>
      <c r="P26" t="str">
        <f>IF(Invulblad!I17= 1, 0.5, IF(Invulblad!I17=2, 1.5, IF(Invulblad!I17=3, 2.5, IF(Invulblad!I17=4, 3.5, IF(Invulblad!I17 = 5, 4.5, IF(Invulblad!I17 = 6, 5.5, IF(Invulblad!I17 = 7, 6.5, IF(Invulblad!I17=8, 7.5, IF(R12=9, 8.5, "")))))))))</f>
        <v/>
      </c>
      <c r="R26" t="str">
        <f>IF(Invulblad!J17= 1, 0.5, IF(Invulblad!J17=2, 1.5, IF(Invulblad!J17=3, 2.5, IF(Invulblad!J17=4, 3.5, IF(Invulblad!J17 = 5, 4.5, IF(Invulblad!J17 = 6, 5.5, IF(Invulblad!J17 = 7, 6.5, IF(Invulblad!J17=8, 7.5, IF(T12=9, 8.5, "")))))))))</f>
        <v/>
      </c>
      <c r="T26" t="str">
        <f>IF(Invulblad!K17= 1, 0.5, IF(Invulblad!K17=2, 1.5, IF(Invulblad!K17=3, 2.5, IF(Invulblad!K17=4, 3.5, IF(Invulblad!K17 = 5, 4.5, IF(Invulblad!K17 = 6, 5.5, IF(Invulblad!K17 = 7, 6.5, IF(Invulblad!K17=8, 7.5, IF(U12=9, 8.5, "")))))))))</f>
        <v/>
      </c>
    </row>
    <row r="30" spans="1:39">
      <c r="D30">
        <v>4</v>
      </c>
      <c r="E30">
        <v>5</v>
      </c>
      <c r="F30">
        <v>6</v>
      </c>
      <c r="G30">
        <v>7</v>
      </c>
      <c r="H30">
        <v>8</v>
      </c>
      <c r="I30">
        <v>9</v>
      </c>
      <c r="J30">
        <v>10</v>
      </c>
      <c r="K30">
        <v>11</v>
      </c>
      <c r="L30">
        <v>12</v>
      </c>
      <c r="V30" s="3" t="s">
        <v>82</v>
      </c>
      <c r="W30" s="3" t="s">
        <v>25</v>
      </c>
      <c r="X30" s="3"/>
    </row>
    <row r="31" spans="1:39">
      <c r="A31" s="59" t="s">
        <v>83</v>
      </c>
      <c r="C31" t="s">
        <v>77</v>
      </c>
      <c r="D31">
        <v>0</v>
      </c>
      <c r="E31">
        <v>0.05</v>
      </c>
      <c r="F31">
        <v>0.1</v>
      </c>
      <c r="G31">
        <v>0.2</v>
      </c>
      <c r="H31">
        <v>0.5</v>
      </c>
      <c r="I31">
        <v>0.7</v>
      </c>
      <c r="J31">
        <v>0.8</v>
      </c>
      <c r="K31">
        <v>0.9</v>
      </c>
      <c r="L31">
        <v>1</v>
      </c>
      <c r="V31" s="3" t="s">
        <v>84</v>
      </c>
      <c r="W31" s="3">
        <v>1</v>
      </c>
      <c r="X31" s="3"/>
    </row>
    <row r="32" spans="1:39">
      <c r="C32" t="s">
        <v>78</v>
      </c>
      <c r="D32">
        <v>0</v>
      </c>
      <c r="E32">
        <v>0.5</v>
      </c>
      <c r="F32">
        <v>0.9</v>
      </c>
      <c r="G32">
        <v>1.2</v>
      </c>
      <c r="H32">
        <v>1.4</v>
      </c>
      <c r="I32">
        <v>1.7</v>
      </c>
      <c r="J32">
        <v>2</v>
      </c>
      <c r="K32">
        <v>2.25</v>
      </c>
      <c r="L32">
        <v>2.5</v>
      </c>
      <c r="V32" s="3" t="s">
        <v>85</v>
      </c>
      <c r="W32" s="3">
        <v>2</v>
      </c>
      <c r="X32" s="3"/>
    </row>
    <row r="33" spans="3:24">
      <c r="C33" t="s">
        <v>77</v>
      </c>
      <c r="D33">
        <v>0</v>
      </c>
      <c r="E33">
        <v>0.15</v>
      </c>
      <c r="F33">
        <v>0.2</v>
      </c>
      <c r="G33">
        <v>0.25</v>
      </c>
      <c r="H33">
        <v>0.3</v>
      </c>
      <c r="I33">
        <v>0.35</v>
      </c>
      <c r="J33">
        <v>0.45</v>
      </c>
      <c r="K33">
        <v>0.45</v>
      </c>
      <c r="L33">
        <v>0.5</v>
      </c>
      <c r="V33" s="3" t="s">
        <v>86</v>
      </c>
      <c r="W33" s="3">
        <v>3</v>
      </c>
      <c r="X33" s="3"/>
    </row>
    <row r="34" spans="3:24">
      <c r="C34" t="s">
        <v>79</v>
      </c>
      <c r="D34">
        <v>0.2</v>
      </c>
      <c r="E34">
        <v>0.4</v>
      </c>
      <c r="F34">
        <v>0.6</v>
      </c>
      <c r="G34">
        <v>0.9</v>
      </c>
      <c r="H34">
        <v>1</v>
      </c>
      <c r="I34">
        <v>1.25</v>
      </c>
      <c r="J34">
        <v>1.3</v>
      </c>
      <c r="K34">
        <v>1.4</v>
      </c>
      <c r="L34">
        <v>1.5</v>
      </c>
      <c r="V34" s="3" t="s">
        <v>87</v>
      </c>
      <c r="W34" s="3">
        <v>4</v>
      </c>
      <c r="X34" s="3"/>
    </row>
    <row r="35" spans="3:24">
      <c r="C35" t="s">
        <v>77</v>
      </c>
      <c r="D35">
        <v>0</v>
      </c>
      <c r="E35">
        <v>0</v>
      </c>
      <c r="F35">
        <v>0.05</v>
      </c>
      <c r="G35">
        <v>0.1</v>
      </c>
      <c r="H35">
        <v>0.15</v>
      </c>
      <c r="I35">
        <v>0.2</v>
      </c>
      <c r="J35">
        <v>0.3</v>
      </c>
      <c r="K35">
        <v>0.4</v>
      </c>
      <c r="L35">
        <v>0.5</v>
      </c>
      <c r="V35" s="3" t="s">
        <v>30</v>
      </c>
      <c r="W35" s="3">
        <v>5</v>
      </c>
      <c r="X35" s="3"/>
    </row>
    <row r="36" spans="3:24">
      <c r="C36" t="s">
        <v>80</v>
      </c>
      <c r="D36">
        <v>0.3</v>
      </c>
      <c r="E36">
        <v>0.5</v>
      </c>
      <c r="F36">
        <v>0.6</v>
      </c>
      <c r="G36">
        <v>0.8</v>
      </c>
      <c r="H36">
        <v>1.2</v>
      </c>
      <c r="I36">
        <v>1.6</v>
      </c>
      <c r="J36">
        <v>2</v>
      </c>
      <c r="K36">
        <v>2.5</v>
      </c>
      <c r="L36">
        <v>3</v>
      </c>
      <c r="V36" s="3" t="s">
        <v>32</v>
      </c>
      <c r="W36" s="3">
        <v>6</v>
      </c>
      <c r="X36" s="3"/>
    </row>
    <row r="37" spans="3:24">
      <c r="C37" t="s">
        <v>77</v>
      </c>
      <c r="D37">
        <v>0</v>
      </c>
      <c r="E37">
        <v>0.05</v>
      </c>
      <c r="F37">
        <v>0.1</v>
      </c>
      <c r="G37">
        <v>0.2</v>
      </c>
      <c r="H37">
        <v>0.3</v>
      </c>
      <c r="I37">
        <v>0.4</v>
      </c>
      <c r="J37">
        <v>0.5</v>
      </c>
      <c r="K37">
        <v>0.7</v>
      </c>
      <c r="L37">
        <v>1</v>
      </c>
      <c r="V37" s="11"/>
      <c r="W37" s="11"/>
      <c r="X37" s="11"/>
    </row>
    <row r="38" spans="3:24">
      <c r="C38" t="s">
        <v>81</v>
      </c>
      <c r="D38">
        <v>0.5</v>
      </c>
      <c r="E38">
        <v>0.65</v>
      </c>
      <c r="F38">
        <v>1</v>
      </c>
      <c r="G38">
        <v>1.3</v>
      </c>
      <c r="H38">
        <v>1.6</v>
      </c>
      <c r="I38">
        <v>1.7</v>
      </c>
      <c r="J38">
        <v>1.9</v>
      </c>
      <c r="K38">
        <v>1.95</v>
      </c>
      <c r="L38">
        <v>2</v>
      </c>
      <c r="V38" s="11"/>
      <c r="W38" s="11"/>
      <c r="X38" s="11"/>
    </row>
    <row r="39" spans="3:24">
      <c r="C39" t="s">
        <v>77</v>
      </c>
      <c r="D39">
        <v>0</v>
      </c>
      <c r="E39">
        <v>0</v>
      </c>
      <c r="F39">
        <v>0.3</v>
      </c>
      <c r="G39">
        <v>0.35</v>
      </c>
      <c r="H39">
        <v>0.4</v>
      </c>
      <c r="I39">
        <v>0.45</v>
      </c>
      <c r="J39">
        <v>0.5</v>
      </c>
      <c r="K39">
        <v>0.75</v>
      </c>
      <c r="L39">
        <v>1</v>
      </c>
      <c r="V39" s="3" t="s">
        <v>35</v>
      </c>
      <c r="W39" s="3">
        <v>6.5</v>
      </c>
      <c r="X39" s="3"/>
    </row>
    <row r="40" spans="3:24">
      <c r="C40" t="s">
        <v>88</v>
      </c>
      <c r="D40">
        <v>0.6</v>
      </c>
      <c r="E40">
        <v>0.8</v>
      </c>
      <c r="F40">
        <v>1</v>
      </c>
      <c r="G40">
        <v>1.2</v>
      </c>
      <c r="H40">
        <v>1.4</v>
      </c>
      <c r="I40">
        <v>1.6</v>
      </c>
      <c r="J40">
        <v>1.8</v>
      </c>
      <c r="K40">
        <v>1.9</v>
      </c>
      <c r="L40">
        <v>2</v>
      </c>
      <c r="V40" s="3" t="s">
        <v>37</v>
      </c>
      <c r="W40" s="3">
        <v>7</v>
      </c>
      <c r="X40" s="3"/>
    </row>
    <row r="41" spans="3:24">
      <c r="C41" t="s">
        <v>77</v>
      </c>
      <c r="D41">
        <v>0</v>
      </c>
      <c r="E41">
        <v>0</v>
      </c>
      <c r="F41">
        <v>0</v>
      </c>
      <c r="G41">
        <v>0.1</v>
      </c>
      <c r="H41">
        <v>0.2</v>
      </c>
      <c r="I41">
        <v>0.22500000000000001</v>
      </c>
      <c r="J41">
        <v>0.25</v>
      </c>
      <c r="K41">
        <v>0.27500000000000002</v>
      </c>
      <c r="L41">
        <v>0.3</v>
      </c>
      <c r="V41" s="3" t="s">
        <v>39</v>
      </c>
      <c r="W41" s="3">
        <v>8</v>
      </c>
      <c r="X41" s="3"/>
    </row>
    <row r="42" spans="3:24">
      <c r="C42" t="s">
        <v>89</v>
      </c>
      <c r="D42">
        <v>1.2</v>
      </c>
      <c r="E42">
        <v>1.6</v>
      </c>
      <c r="F42">
        <v>1.7</v>
      </c>
      <c r="G42">
        <v>1.75</v>
      </c>
      <c r="H42">
        <v>1.8</v>
      </c>
      <c r="I42">
        <v>1.9</v>
      </c>
      <c r="J42">
        <v>2</v>
      </c>
      <c r="K42">
        <v>2.1</v>
      </c>
      <c r="L42">
        <v>2.2999999999999998</v>
      </c>
      <c r="V42" s="3" t="s">
        <v>41</v>
      </c>
      <c r="W42" s="3">
        <v>9</v>
      </c>
      <c r="X42" s="3"/>
    </row>
    <row r="43" spans="3:24">
      <c r="V43" s="3" t="s">
        <v>43</v>
      </c>
      <c r="W43" s="3">
        <v>9.5</v>
      </c>
      <c r="X43" s="3"/>
    </row>
    <row r="44" spans="3:24">
      <c r="D44" t="s">
        <v>84</v>
      </c>
      <c r="V44" s="3" t="s">
        <v>45</v>
      </c>
      <c r="W44" s="3">
        <v>10</v>
      </c>
      <c r="X44" s="3"/>
    </row>
    <row r="45" spans="3:24">
      <c r="D45" t="s">
        <v>85</v>
      </c>
      <c r="V45" s="3" t="s">
        <v>47</v>
      </c>
      <c r="W45" s="3">
        <v>10.5</v>
      </c>
      <c r="X45" s="3"/>
    </row>
    <row r="46" spans="3:24">
      <c r="D46" t="s">
        <v>86</v>
      </c>
      <c r="V46" s="3" t="s">
        <v>26</v>
      </c>
      <c r="W46" s="3">
        <v>11</v>
      </c>
      <c r="X46" s="3"/>
    </row>
    <row r="47" spans="3:24">
      <c r="D47" t="s">
        <v>87</v>
      </c>
      <c r="V47" s="3" t="s">
        <v>27</v>
      </c>
      <c r="W47" s="3">
        <v>11.5</v>
      </c>
      <c r="X47" s="3"/>
    </row>
    <row r="48" spans="3:24">
      <c r="D48" t="s">
        <v>32</v>
      </c>
      <c r="V48" s="3" t="s">
        <v>28</v>
      </c>
      <c r="W48" s="3">
        <v>12</v>
      </c>
      <c r="X48" s="3"/>
    </row>
    <row r="49" spans="4:24">
      <c r="D49" t="s">
        <v>37</v>
      </c>
      <c r="V49" s="3" t="s">
        <v>29</v>
      </c>
      <c r="W49" s="3">
        <v>12.5</v>
      </c>
      <c r="X49" s="3"/>
    </row>
    <row r="50" spans="4:24">
      <c r="D50" t="s">
        <v>41</v>
      </c>
      <c r="V50" s="3" t="s">
        <v>31</v>
      </c>
      <c r="W50" s="3">
        <v>13</v>
      </c>
      <c r="X50" s="3"/>
    </row>
    <row r="51" spans="4:24">
      <c r="D51" t="s">
        <v>45</v>
      </c>
      <c r="V51" s="3" t="s">
        <v>33</v>
      </c>
      <c r="W51" s="3">
        <v>13.25</v>
      </c>
      <c r="X51" s="3"/>
    </row>
    <row r="52" spans="4:24">
      <c r="D52" t="s">
        <v>26</v>
      </c>
      <c r="V52" s="3" t="s">
        <v>36</v>
      </c>
      <c r="W52" s="3">
        <v>13.5</v>
      </c>
      <c r="X52" s="3"/>
    </row>
    <row r="53" spans="4:24">
      <c r="D53" t="s">
        <v>28</v>
      </c>
      <c r="V53" s="3" t="s">
        <v>38</v>
      </c>
      <c r="W53" s="3">
        <v>13.75</v>
      </c>
      <c r="X53" s="3"/>
    </row>
    <row r="54" spans="4:24">
      <c r="D54" t="s">
        <v>31</v>
      </c>
      <c r="V54" s="3" t="s">
        <v>40</v>
      </c>
      <c r="W54" s="3">
        <v>14</v>
      </c>
      <c r="X54" s="3"/>
    </row>
    <row r="55" spans="4:24">
      <c r="D55" t="s">
        <v>36</v>
      </c>
      <c r="V55" s="3" t="s">
        <v>42</v>
      </c>
      <c r="W55" s="3" t="str">
        <f t="shared" ref="W55" si="0">IF(D59="","", IF(D59=1, "M1", IF(D59=2, "E1", IF(D59 = 3, "M2", IF(D59=4, "E2", IF(D59=5,"E2M3", IF(D59=6, "M3", IF(D59=7, "E3", IF(D59=8, "E3M4", "")))))))))</f>
        <v/>
      </c>
      <c r="X55" s="3"/>
    </row>
    <row r="56" spans="4:24">
      <c r="D56" t="s">
        <v>40</v>
      </c>
      <c r="V56" s="3" t="s">
        <v>44</v>
      </c>
      <c r="W56" s="3">
        <v>15</v>
      </c>
      <c r="X56" s="3"/>
    </row>
    <row r="57" spans="4:24">
      <c r="D57" t="s">
        <v>44</v>
      </c>
    </row>
    <row r="58" spans="4:24">
      <c r="D58" t="s">
        <v>90</v>
      </c>
    </row>
    <row r="59" spans="4:24">
      <c r="D59" t="s">
        <v>46</v>
      </c>
    </row>
  </sheetData>
  <sheetProtection algorithmName="SHA-512" hashValue="8+/ayL+DVSZGjMo28BJ6uXb026k53e6kt3uzAiverwlGW0iKGU6A5N1F3/E6kDNWIVWhNq4Oy7lcWXWmn1bZyw==" saltValue="lPPcEgLE8ADtO1mH2Sgj3Q==" spinCount="100000" sheet="1" objects="1" scenarios="1"/>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2EFAA9C540B54091A3F1C7E153B5FA" ma:contentTypeVersion="4" ma:contentTypeDescription="Een nieuw document maken." ma:contentTypeScope="" ma:versionID="55d0c0991868389ebbffd58109d34f03">
  <xsd:schema xmlns:xsd="http://www.w3.org/2001/XMLSchema" xmlns:xs="http://www.w3.org/2001/XMLSchema" xmlns:p="http://schemas.microsoft.com/office/2006/metadata/properties" xmlns:ns2="b645be41-c56a-4e53-afa0-9c9a127fee4d" targetNamespace="http://schemas.microsoft.com/office/2006/metadata/properties" ma:root="true" ma:fieldsID="2719e08209ed7b585ab6b9e831c32e79" ns2:_="">
    <xsd:import namespace="b645be41-c56a-4e53-afa0-9c9a127fee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45be41-c56a-4e53-afa0-9c9a127fe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8B14DF-D805-4E71-85E7-E8BE6B17F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45be41-c56a-4e53-afa0-9c9a127fee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A7AE74-AB9C-4228-9B03-CBC582AFF57C}">
  <ds:schemaRefs>
    <ds:schemaRef ds:uri="http://schemas.microsoft.com/sharepoint/v3/contenttype/forms"/>
  </ds:schemaRefs>
</ds:datastoreItem>
</file>

<file path=customXml/itemProps3.xml><?xml version="1.0" encoding="utf-8"?>
<ds:datastoreItem xmlns:ds="http://schemas.openxmlformats.org/officeDocument/2006/customXml" ds:itemID="{63517880-D983-4AFA-8B8D-0369E9D37015}">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 ds:uri="http://purl.org/dc/elements/1.1/"/>
    <ds:schemaRef ds:uri="b645be41-c56a-4e53-afa0-9c9a127fee4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15</vt:i4>
      </vt:variant>
    </vt:vector>
  </HeadingPairs>
  <TitlesOfParts>
    <vt:vector size="20" baseType="lpstr">
      <vt:lpstr>Invulblad</vt:lpstr>
      <vt:lpstr>OPP-wijzer</vt:lpstr>
      <vt:lpstr>Landelijk doelgroepenmodel</vt:lpstr>
      <vt:lpstr>Toelichting</vt:lpstr>
      <vt:lpstr>Schoolstandaard</vt:lpstr>
      <vt:lpstr>Toelichting!_ftn2</vt:lpstr>
      <vt:lpstr>Toelichting!_ftn4</vt:lpstr>
      <vt:lpstr>Toelichting!_ftn5</vt:lpstr>
      <vt:lpstr>Toelichting!_ftnref1</vt:lpstr>
      <vt:lpstr>Toelichting!_ftnref2</vt:lpstr>
      <vt:lpstr>Toelichting!_ftnref3</vt:lpstr>
      <vt:lpstr>Toelichting!_ftnref4</vt:lpstr>
      <vt:lpstr>Toelichting!_ftnref5</vt:lpstr>
      <vt:lpstr>Toelichting!_Toc167607793</vt:lpstr>
      <vt:lpstr>Toelichting!_Toc167607794</vt:lpstr>
      <vt:lpstr>Toelichting!_Toc167607799</vt:lpstr>
      <vt:lpstr>Toelichting!_Toc191200650</vt:lpstr>
      <vt:lpstr>Invulblad!Afdrukbereik</vt:lpstr>
      <vt:lpstr>'Landelijk doelgroepenmodel'!Afdrukbereik</vt:lpstr>
      <vt:lpstr>'OPP-wijzer'!Afdrukbereik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Marieke Vaessen</dc:creator>
  <cp:keywords/>
  <dc:description/>
  <cp:lastModifiedBy>Marieke Vaessen</cp:lastModifiedBy>
  <cp:revision/>
  <dcterms:created xsi:type="dcterms:W3CDTF">2019-09-15T11:50:40Z</dcterms:created>
  <dcterms:modified xsi:type="dcterms:W3CDTF">2025-05-07T12:24:49Z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0x010100AE2EFAA9C540B54091A3F1C7E153B5FA</vt:lpwstr>
  </property>
  <property fmtid="{D5CDD505-2E9C-101B-9397-08002B2CF9AE}" pid="3" name="Order">
    <vt:r8>1304200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